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7845" windowHeight="6540" firstSheet="1" activeTab="1"/>
  </bookViews>
  <sheets>
    <sheet name="Scoring" sheetId="6" state="hidden" r:id="rId1"/>
    <sheet name="HUB Supplier Facility" sheetId="5" r:id="rId2"/>
  </sheets>
  <calcPr calcId="125725"/>
</workbook>
</file>

<file path=xl/calcChain.xml><?xml version="1.0" encoding="utf-8"?>
<calcChain xmlns="http://schemas.openxmlformats.org/spreadsheetml/2006/main">
  <c r="K124" i="5"/>
  <c r="K128"/>
  <c r="I123"/>
  <c r="J123"/>
  <c r="I113"/>
  <c r="K113"/>
  <c r="K129"/>
  <c r="L133"/>
  <c r="I127"/>
  <c r="I126"/>
  <c r="J126"/>
  <c r="I122"/>
  <c r="I112"/>
  <c r="J112"/>
  <c r="I111"/>
  <c r="I89"/>
  <c r="J89"/>
  <c r="I88"/>
  <c r="I74"/>
  <c r="J74"/>
  <c r="I73"/>
  <c r="I64"/>
  <c r="J64"/>
  <c r="I63"/>
  <c r="I59"/>
  <c r="J59"/>
  <c r="I58"/>
  <c r="J127"/>
  <c r="J122"/>
  <c r="J111"/>
  <c r="J88"/>
  <c r="J73"/>
  <c r="J63"/>
  <c r="J58"/>
  <c r="I45"/>
  <c r="J45"/>
  <c r="I44"/>
  <c r="J44"/>
  <c r="C16" i="6"/>
  <c r="C15"/>
  <c r="C14"/>
  <c r="C13"/>
  <c r="C12"/>
  <c r="C11"/>
  <c r="C10"/>
  <c r="C9"/>
  <c r="L135" i="5"/>
  <c r="L137"/>
  <c r="C18"/>
  <c r="C18" i="6"/>
</calcChain>
</file>

<file path=xl/sharedStrings.xml><?xml version="1.0" encoding="utf-8"?>
<sst xmlns="http://schemas.openxmlformats.org/spreadsheetml/2006/main" count="249" uniqueCount="164">
  <si>
    <t>COMMENTS</t>
  </si>
  <si>
    <t>Score</t>
  </si>
  <si>
    <t>Preventative Measures</t>
  </si>
  <si>
    <t>To be completed by a representative of the proposed HUB</t>
  </si>
  <si>
    <t xml:space="preserve">Misrepresentation of security measures or providing innacurate information may result in evaluation of HUB closure. </t>
  </si>
  <si>
    <t xml:space="preserve">Micron may conduct routine physical audits of HUB facilities.  </t>
  </si>
  <si>
    <t>Date:</t>
  </si>
  <si>
    <t>Phone:</t>
  </si>
  <si>
    <t>Company:</t>
  </si>
  <si>
    <t>Location:</t>
  </si>
  <si>
    <t>Contact:</t>
  </si>
  <si>
    <t>Fax:</t>
  </si>
  <si>
    <t>E-mail:</t>
  </si>
  <si>
    <t xml:space="preserve">COMMENTS  </t>
  </si>
  <si>
    <t>(comment box will expand as you type if more room is needed)</t>
  </si>
  <si>
    <t>Completed by:</t>
  </si>
  <si>
    <t>Security Certifications</t>
  </si>
  <si>
    <t>TAPA</t>
  </si>
  <si>
    <t>C-TPAT</t>
  </si>
  <si>
    <t xml:space="preserve">Is this facility TAPA certified?  If yes, it is unnecessary to complete the remainder of this form.  Please send Micron a copy of your TAPA certification.  </t>
  </si>
  <si>
    <t>OTHER</t>
  </si>
  <si>
    <t xml:space="preserve">Is the HUB company C-TPAT certified?  If yes, please provide your SVI number in the box to the right, and complete the rest of this form.  </t>
  </si>
  <si>
    <t xml:space="preserve">If the HUB facility has another security certification, please provide a copy of that certification to Micron, and complete the rest of this form. </t>
  </si>
  <si>
    <t>HUB SECURITY MEASURES</t>
  </si>
  <si>
    <t>Y/N</t>
  </si>
  <si>
    <t>COMMENTS / FURTHER INFORMATION</t>
  </si>
  <si>
    <t>Fire Protection</t>
  </si>
  <si>
    <t>Automated fire protection</t>
  </si>
  <si>
    <t>Fire detection</t>
  </si>
  <si>
    <t>The HUB facility is protected throughout by an automated fire sprinkler system</t>
  </si>
  <si>
    <t xml:space="preserve">A fire detection system is operational throughout the HUB facility.  If yes, please indicate the type of fire detection system in the comments section. </t>
  </si>
  <si>
    <t>MICRON HUB RISK / SECURITY FORM</t>
  </si>
  <si>
    <t>1. Perimeter Security</t>
  </si>
  <si>
    <t>1.1 CCTV Systems</t>
  </si>
  <si>
    <t>1.2 Lighting</t>
  </si>
  <si>
    <t>1.3 Perimeter alarm detection</t>
  </si>
  <si>
    <t xml:space="preserve">1.4 Perimeter windows, doors &amp; other openings </t>
  </si>
  <si>
    <t>2. Access Control - Office Areas</t>
  </si>
  <si>
    <t>2.1 Office Entrances</t>
  </si>
  <si>
    <t>3. Facility Dock/ Warehouse</t>
  </si>
  <si>
    <t>3.1 Access control between office &amp; dock/warehouse</t>
  </si>
  <si>
    <t>3.6 Motion Detection Alarms</t>
  </si>
  <si>
    <t>3.5  CCTV Coverage</t>
  </si>
  <si>
    <t>3.4 All External dock/ warehouse doors secured</t>
  </si>
  <si>
    <t>3.3 High Value Storage Area</t>
  </si>
  <si>
    <t>3.2 Limited Access to dock areas</t>
  </si>
  <si>
    <t>4. Security Systems</t>
  </si>
  <si>
    <t>4.1 Monitoring of Security Systems</t>
  </si>
  <si>
    <t>4.2 Intruder Alarm System</t>
  </si>
  <si>
    <t>4.3 CCTV System</t>
  </si>
  <si>
    <t>4.5 Security System Maintenance</t>
  </si>
  <si>
    <t>4.4 Card Access System</t>
  </si>
  <si>
    <t>5. Security Procedures</t>
  </si>
  <si>
    <t>5.1 Adequate Documented Security Procedures</t>
  </si>
  <si>
    <t>5.2 Background Checks (Vetting) within constraints of Local Country Laws</t>
  </si>
  <si>
    <t>5.3 Terminated Employees &amp; Contractors procedure</t>
  </si>
  <si>
    <t>6.1 Adequate Cargo Truck Security Devices Installed</t>
  </si>
  <si>
    <t>6.2 Scheduled Routing</t>
  </si>
  <si>
    <t>6.3 Loading/ Unloading</t>
  </si>
  <si>
    <t>7. Pre-Alerts</t>
  </si>
  <si>
    <t>7.1 System of Pre-Alerts in Place (Supplier to Supplier)</t>
  </si>
  <si>
    <t>8. Enhanced  Security Requirements</t>
  </si>
  <si>
    <t>8.1 Driver and warehouse personnel training</t>
  </si>
  <si>
    <t>8.2 Truck Escorts if applicable (Armed where local law permits).  Cost would  be borne by Micron</t>
  </si>
  <si>
    <t>8.3 Vehicle Tracking - subject to availability and negotiated between the Micron and HUB supplier</t>
  </si>
  <si>
    <t xml:space="preserve"> </t>
  </si>
  <si>
    <t>Yes</t>
  </si>
  <si>
    <t>No</t>
  </si>
  <si>
    <t>(Micron Internal Use)</t>
  </si>
  <si>
    <t>Point Total</t>
  </si>
  <si>
    <t xml:space="preserve"> For Micron Internal Use Only</t>
  </si>
  <si>
    <t>Y</t>
  </si>
  <si>
    <t>N</t>
  </si>
  <si>
    <r>
      <t>1.1.1</t>
    </r>
    <r>
      <rPr>
        <sz val="12"/>
        <rFont val="Arial"/>
        <family val="2"/>
      </rPr>
      <t xml:space="preserve"> - Does external CCTV cover shipping and receiving yard, including entry / exit point, to cover movement of vehicles and people?</t>
    </r>
  </si>
  <si>
    <r>
      <t>1.1.2</t>
    </r>
    <r>
      <rPr>
        <sz val="12"/>
        <rFont val="Arial"/>
        <family val="2"/>
      </rPr>
      <t xml:space="preserve"> - Does CCTV cover all </t>
    </r>
    <r>
      <rPr>
        <b/>
        <sz val="12"/>
        <rFont val="Arial"/>
        <family val="2"/>
      </rPr>
      <t>external</t>
    </r>
    <r>
      <rPr>
        <sz val="12"/>
        <rFont val="Arial"/>
        <family val="2"/>
      </rPr>
      <t xml:space="preserve"> dock areas?</t>
    </r>
  </si>
  <si>
    <r>
      <t>1.1.3</t>
    </r>
    <r>
      <rPr>
        <sz val="12"/>
        <rFont val="Arial"/>
        <family val="2"/>
      </rPr>
      <t xml:space="preserve"> - Is the CCTV system able to view all sides of the facility?</t>
    </r>
  </si>
  <si>
    <r>
      <t>1.2.1</t>
    </r>
    <r>
      <rPr>
        <sz val="12"/>
        <rFont val="Arial"/>
        <family val="2"/>
      </rPr>
      <t xml:space="preserve"> - Is there flood lighting on enclosed loading/unloading areas?</t>
    </r>
  </si>
  <si>
    <r>
      <t>1.2.2</t>
    </r>
    <r>
      <rPr>
        <sz val="12"/>
        <rFont val="Arial"/>
        <family val="2"/>
      </rPr>
      <t xml:space="preserve"> - Are dock doors illuminated externally at night?</t>
    </r>
  </si>
  <si>
    <r>
      <t>1.2.3</t>
    </r>
    <r>
      <rPr>
        <sz val="12"/>
        <rFont val="Arial"/>
        <family val="2"/>
      </rPr>
      <t>. - Do external and internal lighting levels support high quality CCTV images and recording?</t>
    </r>
  </si>
  <si>
    <r>
      <t>1.3.1</t>
    </r>
    <r>
      <rPr>
        <sz val="12"/>
        <rFont val="Arial"/>
        <family val="2"/>
      </rPr>
      <t xml:space="preserve"> - Are all facility external doors alarmed and linked to main alarm system?</t>
    </r>
  </si>
  <si>
    <r>
      <t xml:space="preserve">1.4.2 </t>
    </r>
    <r>
      <rPr>
        <sz val="12"/>
        <rFont val="Arial"/>
        <family val="2"/>
      </rPr>
      <t>- Are any ground floor warehouse windows protected by anti-ram posts or other physical barrier?</t>
    </r>
  </si>
  <si>
    <r>
      <t>1.4.3</t>
    </r>
    <r>
      <rPr>
        <sz val="12"/>
        <rFont val="Arial"/>
        <family val="2"/>
      </rPr>
      <t xml:space="preserve"> - Are dock doors of sufficient strength or design to prevent /delay forced entry by use of portable hand tools or ramming by vehicle?</t>
    </r>
  </si>
  <si>
    <r>
      <t>1.4.4</t>
    </r>
    <r>
      <rPr>
        <sz val="12"/>
        <rFont val="Arial"/>
        <family val="2"/>
      </rPr>
      <t xml:space="preserve"> - Are exit doors from warehouse reinforced (steel doors and frames or suitable alternative)?</t>
    </r>
  </si>
  <si>
    <r>
      <t>1.4.5</t>
    </r>
    <r>
      <rPr>
        <sz val="12"/>
        <rFont val="Arial"/>
        <family val="2"/>
      </rPr>
      <t xml:space="preserve"> - Are exterior walls designed to resist penetration by removing building fabric, cutting or ramming by vehicle?</t>
    </r>
  </si>
  <si>
    <r>
      <t>2.1.1</t>
    </r>
    <r>
      <rPr>
        <sz val="12"/>
        <rFont val="Arial"/>
        <family val="2"/>
      </rPr>
      <t xml:space="preserve"> – Are all v</t>
    </r>
    <r>
      <rPr>
        <i/>
        <sz val="12"/>
        <rFont val="Arial"/>
        <family val="2"/>
      </rPr>
      <t>isitor</t>
    </r>
    <r>
      <rPr>
        <sz val="12"/>
        <rFont val="Arial"/>
        <family val="2"/>
      </rPr>
      <t xml:space="preserve"> office access points controlled?</t>
    </r>
  </si>
  <si>
    <r>
      <t>2.1.2</t>
    </r>
    <r>
      <rPr>
        <sz val="12"/>
        <rFont val="Arial"/>
        <family val="2"/>
      </rPr>
      <t xml:space="preserve"> - Are all office access points controlled?</t>
    </r>
  </si>
  <si>
    <r>
      <t>2.1.3</t>
    </r>
    <r>
      <rPr>
        <sz val="12"/>
        <rFont val="Arial"/>
        <family val="2"/>
      </rPr>
      <t xml:space="preserve"> - Are there access control processes both during and outside normal operating hours to ensure access is granted only for authorized personnel?</t>
    </r>
  </si>
  <si>
    <r>
      <t>3.1.1</t>
    </r>
    <r>
      <rPr>
        <sz val="12"/>
        <rFont val="Arial"/>
        <family val="2"/>
      </rPr>
      <t xml:space="preserve"> - Are access points controlled by security (e.g., Guard, card access or CCTV with intercom)?</t>
    </r>
  </si>
  <si>
    <r>
      <t xml:space="preserve">3.2.1 </t>
    </r>
    <r>
      <rPr>
        <sz val="12"/>
        <rFont val="Arial"/>
        <family val="2"/>
      </rPr>
      <t>- Are only authorized employees, suppliers, and escorted visitors permitted access to dock/warehouse?</t>
    </r>
  </si>
  <si>
    <r>
      <t>3.3.1</t>
    </r>
    <r>
      <rPr>
        <sz val="12"/>
        <rFont val="Arial"/>
        <family val="2"/>
      </rPr>
      <t xml:space="preserve"> - Is there a restricted-access, caged/vault area for assets on site more than 2 hours: High-grade security mesh, chain-link, or hard-wall, including top/roof; alarmed, CCTV, Card Access?</t>
    </r>
  </si>
  <si>
    <r>
      <t>3.4.1</t>
    </r>
    <r>
      <rPr>
        <sz val="12"/>
        <rFont val="Arial"/>
        <family val="2"/>
      </rPr>
      <t xml:space="preserve"> - Are all external dock/warehouse doors secured unless required to be opened for normal transit operations?</t>
    </r>
  </si>
  <si>
    <r>
      <t>3.5.2</t>
    </r>
    <r>
      <rPr>
        <sz val="12"/>
        <rFont val="Arial"/>
        <family val="2"/>
      </rPr>
      <t xml:space="preserve"> -Are Micron designated assets under 100% CCTV surveillance while in HUB Facility ? (This does not require 100% of floor coverage, rather 100% coverage of Micron Assets i.e. CCTV from dock to pallet breakdown area to HVP cage).</t>
    </r>
  </si>
  <si>
    <r>
      <t xml:space="preserve">4.1.2 </t>
    </r>
    <r>
      <rPr>
        <sz val="12"/>
        <rFont val="Arial"/>
        <family val="2"/>
      </rPr>
      <t>- Are all security system alarms dealt with in real-time?</t>
    </r>
  </si>
  <si>
    <r>
      <t>4.2.1</t>
    </r>
    <r>
      <rPr>
        <sz val="12"/>
        <rFont val="Arial"/>
        <family val="2"/>
      </rPr>
      <t xml:space="preserve"> - Are records on system alarms maintained 60 or more days?</t>
    </r>
  </si>
  <si>
    <r>
      <t>4.2.2</t>
    </r>
    <r>
      <rPr>
        <sz val="12"/>
        <rFont val="Arial"/>
        <family val="2"/>
      </rPr>
      <t xml:space="preserve"> - Is access to the alarm system restricted?</t>
    </r>
  </si>
  <si>
    <r>
      <t>4.2.3</t>
    </r>
    <r>
      <rPr>
        <sz val="12"/>
        <rFont val="Arial"/>
        <family val="2"/>
      </rPr>
      <t xml:space="preserve"> - Is there monitoring of alarms by police or security contractor?</t>
    </r>
  </si>
  <si>
    <r>
      <t>4.3.1</t>
    </r>
    <r>
      <rPr>
        <sz val="12"/>
        <rFont val="Arial"/>
        <family val="2"/>
      </rPr>
      <t xml:space="preserve"> - Are all CCTV images recorded in real time (VCR or digital) with the following criteria:  No more than 16 cameras to 1 tape/disk.  If VCR, no more than 12 hours of images on one tape?</t>
    </r>
  </si>
  <si>
    <r>
      <t>4.3.2</t>
    </r>
    <r>
      <rPr>
        <sz val="12"/>
        <rFont val="Arial"/>
        <family val="2"/>
      </rPr>
      <t xml:space="preserve"> - Is access to CCTV system functions restricted?</t>
    </r>
  </si>
  <si>
    <r>
      <t>4.3.3</t>
    </r>
    <r>
      <rPr>
        <sz val="12"/>
        <rFont val="Arial"/>
        <family val="2"/>
      </rPr>
      <t xml:space="preserve"> - Is there at least 30 days' secure retention of all CCTV recordings?</t>
    </r>
  </si>
  <si>
    <r>
      <t>4.3.4</t>
    </r>
    <r>
      <rPr>
        <sz val="12"/>
        <rFont val="Arial"/>
        <family val="2"/>
      </rPr>
      <t xml:space="preserve"> - Is there an in-house or contracted preventative maintenance plan in place for CCTV systems? </t>
    </r>
  </si>
  <si>
    <r>
      <t>4.4.1</t>
    </r>
    <r>
      <rPr>
        <sz val="12"/>
        <rFont val="Arial"/>
        <family val="2"/>
      </rPr>
      <t xml:space="preserve"> - Is system transaction data retained for 60 or more days?</t>
    </r>
  </si>
  <si>
    <r>
      <t>4.4.2</t>
    </r>
    <r>
      <rPr>
        <sz val="12"/>
        <rFont val="Arial"/>
        <family val="2"/>
      </rPr>
      <t xml:space="preserve"> - Is access to system functions restricted?</t>
    </r>
  </si>
  <si>
    <r>
      <t>4.4.3 -</t>
    </r>
    <r>
      <rPr>
        <sz val="12"/>
        <rFont val="Arial"/>
        <family val="2"/>
      </rPr>
      <t xml:space="preserve"> Is there a quarterly review of card access reports?</t>
    </r>
  </si>
  <si>
    <r>
      <t>4.5.1</t>
    </r>
    <r>
      <rPr>
        <sz val="12"/>
        <rFont val="Arial"/>
        <family val="2"/>
      </rPr>
      <t xml:space="preserve"> - Is there a preventative maintenance plan in place to routinely test and service access control and alarm systems?</t>
    </r>
  </si>
  <si>
    <r>
      <t>5.1.1</t>
    </r>
    <r>
      <rPr>
        <sz val="12"/>
        <rFont val="Arial"/>
        <family val="2"/>
      </rPr>
      <t xml:space="preserve"> - Are there documented procedures for handling Micron assets and escalation procedures for reporting security incidents to Micron?</t>
    </r>
  </si>
  <si>
    <r>
      <t>5.1.2</t>
    </r>
    <r>
      <rPr>
        <sz val="12"/>
        <rFont val="Arial"/>
        <family val="2"/>
      </rPr>
      <t xml:space="preserve"> - Is there a process for the timely reporting to Micron any  incidents of lost or missing Micron assets within 12 hours of discovery?</t>
    </r>
  </si>
  <si>
    <r>
      <t xml:space="preserve">5.1.3 </t>
    </r>
    <r>
      <rPr>
        <sz val="12"/>
        <rFont val="Arial"/>
        <family val="2"/>
      </rPr>
      <t>- Are emergency customer and local management contacts for security incidents listed and available?</t>
    </r>
  </si>
  <si>
    <r>
      <t>5.1.4</t>
    </r>
    <r>
      <rPr>
        <sz val="12"/>
        <rFont val="Arial"/>
        <family val="2"/>
      </rPr>
      <t xml:space="preserve"> - Are the facility's security policies/procedures available and communicated to all employees?</t>
    </r>
  </si>
  <si>
    <r>
      <t>5.1.5</t>
    </r>
    <r>
      <rPr>
        <sz val="12"/>
        <rFont val="Arial"/>
        <family val="2"/>
      </rPr>
      <t xml:space="preserve"> – Is there security awareness training (including robbery response training) for all dock, warehouse, Security and reception employees?</t>
    </r>
  </si>
  <si>
    <r>
      <t>5.1.7</t>
    </r>
    <r>
      <rPr>
        <sz val="12"/>
        <rFont val="Arial"/>
        <family val="2"/>
      </rPr>
      <t xml:space="preserve"> - Are there procedures in place to restrict supplier, employee, visitor and contractor access to Micron assets?</t>
    </r>
  </si>
  <si>
    <r>
      <t>5.1.8</t>
    </r>
    <r>
      <rPr>
        <sz val="12"/>
        <rFont val="Arial"/>
        <family val="2"/>
      </rPr>
      <t xml:space="preserve"> - Is there a badge policy for visitors/contractors?</t>
    </r>
  </si>
  <si>
    <r>
      <t xml:space="preserve">5.1.10 </t>
    </r>
    <r>
      <rPr>
        <sz val="12"/>
        <rFont val="Arial"/>
        <family val="2"/>
      </rPr>
      <t>-  At inbound checkpoint for drivers and crews, are identities and authorization validated?</t>
    </r>
  </si>
  <si>
    <r>
      <t>5.1.12</t>
    </r>
    <r>
      <rPr>
        <sz val="12"/>
        <rFont val="Arial"/>
        <family val="2"/>
      </rPr>
      <t xml:space="preserve"> - Is there a random trash inspection procedure in place for trash removal from dock/warehouse?</t>
    </r>
  </si>
  <si>
    <r>
      <t>5.1.13</t>
    </r>
    <r>
      <rPr>
        <sz val="12"/>
        <rFont val="Arial"/>
        <family val="2"/>
      </rPr>
      <t xml:space="preserve"> - Is there a security incident reporting system and method of tracking local security incidents?</t>
    </r>
  </si>
  <si>
    <r>
      <t>5.1.14</t>
    </r>
    <r>
      <rPr>
        <sz val="12"/>
        <rFont val="Arial"/>
        <family val="2"/>
      </rPr>
      <t xml:space="preserve"> - If there is any pre-loading or post-delivery storage of Micron assets in trailers, are those trailers secured?</t>
    </r>
  </si>
  <si>
    <r>
      <t xml:space="preserve">5.1.15 </t>
    </r>
    <r>
      <rPr>
        <sz val="12"/>
        <rFont val="Arial"/>
        <family val="2"/>
      </rPr>
      <t>- Are personal containers (defined as lunch box, backpacks, coolers, purses, etc.) controlled in the warehouse?</t>
    </r>
  </si>
  <si>
    <r>
      <t xml:space="preserve">5.1.16 - </t>
    </r>
    <r>
      <rPr>
        <sz val="12"/>
        <rFont val="Arial"/>
        <family val="2"/>
      </rPr>
      <t>Are exit searches performed on exit from secure areas?</t>
    </r>
  </si>
  <si>
    <r>
      <t>5.1.17</t>
    </r>
    <r>
      <rPr>
        <sz val="12"/>
        <rFont val="Arial"/>
        <family val="2"/>
      </rPr>
      <t xml:space="preserve"> - Is personal vehicle access to shipping and receiving yard controlled?</t>
    </r>
  </si>
  <si>
    <r>
      <t>5.2.1</t>
    </r>
    <r>
      <rPr>
        <sz val="12"/>
        <rFont val="Arial"/>
        <family val="2"/>
      </rPr>
      <t xml:space="preserve"> - Are criminal history checks in place encompassing 5yr criminal history and prior employment?</t>
    </r>
  </si>
  <si>
    <r>
      <t>5.3.1</t>
    </r>
    <r>
      <rPr>
        <sz val="12"/>
        <rFont val="Arial"/>
        <family val="2"/>
      </rPr>
      <t xml:space="preserve"> - Are termination procedures in place for employees and contractors, ensuring return of ID's, access cards, keys and other sensitive information?</t>
    </r>
  </si>
  <si>
    <r>
      <t xml:space="preserve">5.3.3 </t>
    </r>
    <r>
      <rPr>
        <sz val="12"/>
        <rFont val="Arial"/>
        <family val="2"/>
      </rPr>
      <t>- Are records kept to prevent HUB supplier re-hiring terminated employee/contractor without considering previous background?</t>
    </r>
  </si>
  <si>
    <r>
      <t>6.1.1</t>
    </r>
    <r>
      <rPr>
        <sz val="12"/>
        <rFont val="Arial"/>
        <family val="2"/>
      </rPr>
      <t xml:space="preserve"> - Are trucks used for Micron product secured solid top, hard-sided, or reinforced soft sided trailer?</t>
    </r>
  </si>
  <si>
    <r>
      <t>6.1.2</t>
    </r>
    <r>
      <rPr>
        <sz val="12"/>
        <rFont val="Arial"/>
        <family val="2"/>
      </rPr>
      <t xml:space="preserve"> - Are tamper-evident security seals used for trucks carrying Micron-only shipments?</t>
    </r>
  </si>
  <si>
    <r>
      <t>6.1.3</t>
    </r>
    <r>
      <rPr>
        <sz val="12"/>
        <rFont val="Arial"/>
        <family val="2"/>
      </rPr>
      <t xml:space="preserve"> - Are there vehicle immobilization devices in place?</t>
    </r>
  </si>
  <si>
    <r>
      <t>6.1.4</t>
    </r>
    <r>
      <rPr>
        <sz val="12"/>
        <rFont val="Arial"/>
        <family val="2"/>
      </rPr>
      <t xml:space="preserve"> - Is there a two-way voice communication system between vehicle cab, HUB supplier's base (and escorts, if applicable) and procedures for reporting?</t>
    </r>
  </si>
  <si>
    <r>
      <t>6.1.6</t>
    </r>
    <r>
      <rPr>
        <sz val="12"/>
        <rFont val="Arial"/>
        <family val="2"/>
      </rPr>
      <t xml:space="preserve"> - Are truck cabins and ignitions keys secured from unauthorized use at all times?</t>
    </r>
  </si>
  <si>
    <r>
      <t>6.1.5</t>
    </r>
    <r>
      <rPr>
        <sz val="12"/>
        <rFont val="Arial"/>
        <family val="2"/>
      </rPr>
      <t xml:space="preserve"> - Are there written contingency plans in place for reporting unscheduled events (i.e. stops, delays, route deviation)?</t>
    </r>
  </si>
  <si>
    <r>
      <t>6.2.1</t>
    </r>
    <r>
      <rPr>
        <sz val="12"/>
        <rFont val="Arial"/>
        <family val="2"/>
      </rPr>
      <t xml:space="preserve"> - Are routes, schedules and planned stops reviewed and assessed for risk?</t>
    </r>
  </si>
  <si>
    <r>
      <t>6.3.1</t>
    </r>
    <r>
      <rPr>
        <sz val="12"/>
        <rFont val="Arial"/>
        <family val="2"/>
      </rPr>
      <t xml:space="preserve"> - Are proof of shipping and receiving records kept (time, date, driver, shipping/receiving personnel, shipment details and quantity)?</t>
    </r>
  </si>
  <si>
    <r>
      <t>6.3.2</t>
    </r>
    <r>
      <rPr>
        <sz val="12"/>
        <rFont val="Arial"/>
        <family val="2"/>
      </rPr>
      <t xml:space="preserve"> - When consignee allows, is the driver present at all loading and unloading operations?</t>
    </r>
  </si>
  <si>
    <r>
      <t>7.1.1</t>
    </r>
    <r>
      <rPr>
        <sz val="12"/>
        <rFont val="Arial"/>
        <family val="2"/>
      </rPr>
      <t xml:space="preserve"> - Is there pre-alert capability in place?</t>
    </r>
  </si>
  <si>
    <r>
      <t>7.1.2</t>
    </r>
    <r>
      <rPr>
        <sz val="12"/>
        <rFont val="Arial"/>
        <family val="2"/>
      </rPr>
      <t xml:space="preserve"> - Does the destination notify the origin within 4 hours of receipt of shipment, reconciling pre-alert shipment details?</t>
    </r>
  </si>
  <si>
    <r>
      <t>8.1.1</t>
    </r>
    <r>
      <rPr>
        <sz val="12"/>
        <rFont val="Arial"/>
        <family val="2"/>
      </rPr>
      <t xml:space="preserve"> - Do you provide robbery response training detailing safe and secure actions to be taken during the event a driver or warehouse personnel are threatened?  </t>
    </r>
  </si>
  <si>
    <r>
      <t>8.1.2</t>
    </r>
    <r>
      <rPr>
        <sz val="12"/>
        <rFont val="Arial"/>
        <family val="2"/>
      </rPr>
      <t xml:space="preserve"> - Is security awareness training provided to drivers and warehouse personnel on mitigating risk?</t>
    </r>
  </si>
  <si>
    <r>
      <t>8.2.1</t>
    </r>
    <r>
      <rPr>
        <sz val="12"/>
        <rFont val="Arial"/>
        <family val="2"/>
      </rPr>
      <t xml:space="preserve"> - Does the HUB have the ability to arrange overt and/or covert escorts with real time communications with base and local police, if requested by Micron?</t>
    </r>
  </si>
  <si>
    <r>
      <t>8.2.2</t>
    </r>
    <r>
      <rPr>
        <sz val="12"/>
        <rFont val="Arial"/>
        <family val="2"/>
      </rPr>
      <t xml:space="preserve"> - Are there documented response procedures and training or instructions for escort personnel?</t>
    </r>
  </si>
  <si>
    <r>
      <t xml:space="preserve">8.3.1 </t>
    </r>
    <r>
      <rPr>
        <sz val="12"/>
        <rFont val="Arial"/>
        <family val="2"/>
      </rPr>
      <t>- Is there GPS or similar technology installed on all vehicles transporting Micron assets?</t>
    </r>
  </si>
  <si>
    <t>6. Transit Security Requirements</t>
  </si>
  <si>
    <t>NA</t>
  </si>
  <si>
    <t>Total Poss</t>
  </si>
  <si>
    <r>
      <t>1.4.1</t>
    </r>
    <r>
      <rPr>
        <sz val="12"/>
        <rFont val="Arial"/>
        <family val="2"/>
      </rPr>
      <t xml:space="preserve"> - Are any windows or other openings in warehouse walls/roof secured by steel bars/mesh?</t>
    </r>
  </si>
  <si>
    <r>
      <t>1.1.2</t>
    </r>
    <r>
      <rPr>
        <sz val="12"/>
        <rFont val="Arial"/>
        <family val="2"/>
      </rPr>
      <t xml:space="preserve"> - Does CCTV cover all site entry/exit points? </t>
    </r>
  </si>
  <si>
    <r>
      <t>3.5.1</t>
    </r>
    <r>
      <rPr>
        <sz val="12"/>
        <rFont val="Arial"/>
        <family val="2"/>
      </rPr>
      <t xml:space="preserve"> - Are </t>
    </r>
    <r>
      <rPr>
        <b/>
        <sz val="12"/>
        <rFont val="Arial"/>
        <family val="2"/>
      </rPr>
      <t>internal</t>
    </r>
    <r>
      <rPr>
        <sz val="12"/>
        <rFont val="Arial"/>
        <family val="2"/>
      </rPr>
      <t xml:space="preserve"> docks covered by CCTV?</t>
    </r>
  </si>
  <si>
    <r>
      <t>3.6.1</t>
    </r>
    <r>
      <rPr>
        <sz val="12"/>
        <rFont val="Arial"/>
        <family val="2"/>
      </rPr>
      <t xml:space="preserve"> - Is the facility staffed 24x7x365, or are there motion detection alarms inside warehouse, activated when entire facility is vacated?</t>
    </r>
  </si>
  <si>
    <r>
      <t>4.1.1</t>
    </r>
    <r>
      <rPr>
        <sz val="12"/>
        <rFont val="Arial"/>
        <family val="2"/>
      </rPr>
      <t xml:space="preserve"> - Is there a manned security monitoring post 24x7x365?</t>
    </r>
  </si>
  <si>
    <r>
      <t>5.1.6</t>
    </r>
    <r>
      <rPr>
        <sz val="12"/>
        <rFont val="Arial"/>
        <family val="2"/>
      </rPr>
      <t xml:space="preserve"> - Is there a policy that employee ID picture badges must be issued and worn? </t>
    </r>
  </si>
  <si>
    <r>
      <t>5.1.9</t>
    </r>
    <r>
      <rPr>
        <sz val="12"/>
        <rFont val="Arial"/>
        <family val="2"/>
      </rPr>
      <t xml:space="preserve"> - Is knowledge of transit of Micron assets restricted to only those with a specific business need to know?</t>
    </r>
  </si>
  <si>
    <r>
      <t>5.1.11</t>
    </r>
    <r>
      <rPr>
        <sz val="12"/>
        <rFont val="Arial"/>
        <family val="2"/>
      </rPr>
      <t xml:space="preserve"> - Is there a secure key control system which restricts disbursment of keys and routinely verifies who has what keys?</t>
    </r>
  </si>
  <si>
    <r>
      <t>5.3.2</t>
    </r>
    <r>
      <rPr>
        <sz val="12"/>
        <rFont val="Arial"/>
        <family val="2"/>
      </rPr>
      <t xml:space="preserve"> -Is there a procedure in place to prevent systems access to Micron data by terminated employees/contractors?</t>
    </r>
  </si>
  <si>
    <t xml:space="preserve">Y/N </t>
  </si>
  <si>
    <t>Y/N or NA</t>
  </si>
  <si>
    <t>Any questions regarding this form, please contact:</t>
  </si>
  <si>
    <t>Micron Technology, Inc.</t>
  </si>
  <si>
    <t>8000 S. Federal Way, Mail Stop 1-751</t>
  </si>
  <si>
    <t xml:space="preserve">Fax:  </t>
  </si>
  <si>
    <t xml:space="preserve">Phone:  </t>
  </si>
  <si>
    <t>E-Mail:  :</t>
  </si>
  <si>
    <t xml:space="preserve">Who completed this form:  </t>
  </si>
  <si>
    <t>Percent score   L135/L133</t>
  </si>
  <si>
    <t>Supply Chain Security Specialist</t>
  </si>
  <si>
    <t>Greg Vernon</t>
  </si>
  <si>
    <t>Boise, ID 83616  USA</t>
  </si>
  <si>
    <t xml:space="preserve">ph: 208.368.4075 </t>
  </si>
  <si>
    <t>email:  gvernon@micron.com</t>
  </si>
</sst>
</file>

<file path=xl/styles.xml><?xml version="1.0" encoding="utf-8"?>
<styleSheet xmlns="http://schemas.openxmlformats.org/spreadsheetml/2006/main">
  <numFmts count="1">
    <numFmt numFmtId="168" formatCode="0.0%"/>
  </numFmts>
  <fonts count="17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sz val="12"/>
      <color indexed="10"/>
      <name val="Arial"/>
      <family val="2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sz val="18"/>
      <color indexed="1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</xf>
    <xf numFmtId="0" fontId="2" fillId="3" borderId="4" xfId="0" applyFont="1" applyFill="1" applyBorder="1" applyAlignment="1" applyProtection="1">
      <alignment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2" fillId="3" borderId="12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vertical="top" wrapText="1"/>
      <protection locked="0"/>
    </xf>
    <xf numFmtId="0" fontId="3" fillId="0" borderId="13" xfId="0" applyFont="1" applyFill="1" applyBorder="1" applyAlignment="1" applyProtection="1">
      <alignment vertical="top" wrapText="1"/>
      <protection locked="0"/>
    </xf>
    <xf numFmtId="0" fontId="3" fillId="0" borderId="14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 wrapText="1"/>
    </xf>
    <xf numFmtId="0" fontId="2" fillId="3" borderId="4" xfId="0" applyFont="1" applyFill="1" applyBorder="1" applyAlignment="1">
      <alignment wrapText="1"/>
    </xf>
    <xf numFmtId="0" fontId="3" fillId="3" borderId="7" xfId="0" applyFont="1" applyFill="1" applyBorder="1" applyAlignment="1" applyProtection="1">
      <alignment vertical="top" wrapText="1"/>
    </xf>
    <xf numFmtId="0" fontId="2" fillId="3" borderId="16" xfId="0" applyFont="1" applyFill="1" applyBorder="1" applyAlignment="1" applyProtection="1">
      <alignment vertical="top" wrapText="1"/>
    </xf>
    <xf numFmtId="0" fontId="2" fillId="3" borderId="17" xfId="0" applyFont="1" applyFill="1" applyBorder="1" applyAlignment="1" applyProtection="1">
      <alignment vertical="top" wrapText="1"/>
    </xf>
    <xf numFmtId="0" fontId="2" fillId="3" borderId="18" xfId="0" applyFont="1" applyFill="1" applyBorder="1" applyAlignment="1" applyProtection="1">
      <alignment vertical="top" wrapText="1"/>
    </xf>
    <xf numFmtId="0" fontId="2" fillId="3" borderId="19" xfId="0" applyFont="1" applyFill="1" applyBorder="1" applyAlignment="1" applyProtection="1">
      <alignment vertical="top" wrapText="1"/>
    </xf>
    <xf numFmtId="0" fontId="2" fillId="3" borderId="12" xfId="0" applyFont="1" applyFill="1" applyBorder="1" applyAlignment="1">
      <alignment vertical="top" wrapText="1"/>
    </xf>
    <xf numFmtId="0" fontId="3" fillId="3" borderId="18" xfId="0" applyFont="1" applyFill="1" applyBorder="1" applyAlignment="1" applyProtection="1">
      <alignment vertical="top" wrapText="1"/>
    </xf>
    <xf numFmtId="0" fontId="3" fillId="3" borderId="5" xfId="0" applyFont="1" applyFill="1" applyBorder="1" applyAlignment="1" applyProtection="1">
      <alignment vertical="top" wrapText="1"/>
    </xf>
    <xf numFmtId="0" fontId="2" fillId="3" borderId="0" xfId="0" applyFont="1" applyFill="1" applyBorder="1" applyAlignment="1">
      <alignment wrapText="1"/>
    </xf>
    <xf numFmtId="0" fontId="2" fillId="3" borderId="20" xfId="0" applyFont="1" applyFill="1" applyBorder="1" applyAlignment="1" applyProtection="1">
      <alignment vertical="top" wrapText="1"/>
    </xf>
    <xf numFmtId="168" fontId="3" fillId="2" borderId="0" xfId="1" applyNumberFormat="1" applyFont="1" applyFill="1" applyBorder="1" applyAlignment="1" applyProtection="1">
      <alignment horizontal="center" vertical="top" wrapText="1"/>
    </xf>
    <xf numFmtId="9" fontId="3" fillId="2" borderId="0" xfId="0" applyNumberFormat="1" applyFont="1" applyFill="1" applyBorder="1" applyAlignment="1" applyProtection="1">
      <alignment horizontal="center" vertical="top" wrapText="1"/>
    </xf>
    <xf numFmtId="0" fontId="3" fillId="0" borderId="2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>
      <alignment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2" fillId="3" borderId="22" xfId="0" applyFont="1" applyFill="1" applyBorder="1" applyAlignment="1" applyProtection="1">
      <alignment vertical="top" wrapText="1"/>
    </xf>
    <xf numFmtId="0" fontId="2" fillId="3" borderId="23" xfId="0" applyFont="1" applyFill="1" applyBorder="1" applyAlignment="1" applyProtection="1">
      <alignment vertical="top" wrapText="1"/>
    </xf>
    <xf numFmtId="0" fontId="3" fillId="2" borderId="24" xfId="0" applyFont="1" applyFill="1" applyBorder="1" applyAlignment="1" applyProtection="1">
      <alignment vertical="top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top" wrapText="1"/>
    </xf>
    <xf numFmtId="0" fontId="3" fillId="2" borderId="21" xfId="0" applyFont="1" applyFill="1" applyBorder="1" applyAlignment="1" applyProtection="1">
      <alignment vertical="top" wrapText="1"/>
      <protection locked="0"/>
    </xf>
    <xf numFmtId="0" fontId="2" fillId="4" borderId="28" xfId="0" applyFont="1" applyFill="1" applyBorder="1" applyAlignment="1" applyProtection="1">
      <alignment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24" xfId="0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>
      <alignment vertical="top" wrapText="1"/>
    </xf>
    <xf numFmtId="0" fontId="2" fillId="3" borderId="33" xfId="0" applyFont="1" applyFill="1" applyBorder="1" applyAlignment="1" applyProtection="1">
      <alignment horizontal="left" vertical="top" wrapText="1"/>
    </xf>
    <xf numFmtId="0" fontId="2" fillId="0" borderId="34" xfId="0" applyFont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2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vertical="top" wrapText="1"/>
      <protection locked="0"/>
    </xf>
    <xf numFmtId="0" fontId="4" fillId="3" borderId="27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top" wrapText="1"/>
    </xf>
    <xf numFmtId="0" fontId="2" fillId="5" borderId="28" xfId="0" applyFont="1" applyFill="1" applyBorder="1" applyAlignment="1" applyProtection="1">
      <alignment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2" fillId="5" borderId="26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horizontal="left" vertical="top" wrapText="1"/>
    </xf>
    <xf numFmtId="9" fontId="11" fillId="0" borderId="35" xfId="0" applyNumberFormat="1" applyFont="1" applyBorder="1" applyAlignment="1" applyProtection="1">
      <alignment vertical="top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vertical="top" wrapText="1"/>
    </xf>
    <xf numFmtId="0" fontId="15" fillId="3" borderId="33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vertical="top" wrapText="1"/>
    </xf>
    <xf numFmtId="0" fontId="15" fillId="3" borderId="10" xfId="0" applyFont="1" applyFill="1" applyBorder="1" applyAlignment="1" applyProtection="1">
      <alignment horizontal="left" vertical="top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5" fillId="3" borderId="22" xfId="0" applyFont="1" applyFill="1" applyBorder="1" applyAlignment="1" applyProtection="1">
      <alignment horizontal="left" vertical="top" wrapText="1"/>
    </xf>
    <xf numFmtId="0" fontId="15" fillId="0" borderId="2" xfId="0" applyFont="1" applyBorder="1" applyAlignment="1" applyProtection="1">
      <alignment vertical="top" wrapText="1"/>
      <protection locked="0"/>
    </xf>
    <xf numFmtId="0" fontId="15" fillId="0" borderId="0" xfId="0" applyFont="1" applyBorder="1" applyAlignment="1" applyProtection="1">
      <alignment vertical="top" wrapText="1"/>
    </xf>
    <xf numFmtId="0" fontId="15" fillId="0" borderId="34" xfId="0" applyFont="1" applyBorder="1" applyAlignment="1" applyProtection="1">
      <alignment vertical="top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</xf>
    <xf numFmtId="0" fontId="4" fillId="4" borderId="35" xfId="0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vertical="top" wrapText="1"/>
      <protection locked="0"/>
    </xf>
    <xf numFmtId="1" fontId="12" fillId="0" borderId="0" xfId="0" applyNumberFormat="1" applyFont="1" applyBorder="1" applyAlignment="1" applyProtection="1">
      <alignment vertical="top" wrapText="1"/>
    </xf>
    <xf numFmtId="0" fontId="2" fillId="4" borderId="37" xfId="0" applyFont="1" applyFill="1" applyBorder="1" applyAlignment="1" applyProtection="1">
      <alignment horizontal="left" vertical="center" wrapText="1"/>
    </xf>
    <xf numFmtId="0" fontId="3" fillId="4" borderId="38" xfId="0" applyFont="1" applyFill="1" applyBorder="1" applyAlignment="1" applyProtection="1">
      <alignment vertical="top" wrapText="1"/>
      <protection locked="0"/>
    </xf>
    <xf numFmtId="0" fontId="3" fillId="4" borderId="38" xfId="0" applyFont="1" applyFill="1" applyBorder="1" applyAlignment="1" applyProtection="1">
      <alignment vertical="top" wrapText="1"/>
    </xf>
    <xf numFmtId="0" fontId="3" fillId="4" borderId="39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14" fontId="15" fillId="0" borderId="1" xfId="0" applyNumberFormat="1" applyFont="1" applyBorder="1" applyAlignment="1" applyProtection="1">
      <alignment vertical="top" wrapText="1"/>
      <protection locked="0"/>
    </xf>
    <xf numFmtId="0" fontId="14" fillId="5" borderId="40" xfId="0" applyFont="1" applyFill="1" applyBorder="1" applyAlignment="1" applyProtection="1">
      <alignment horizontal="center" vertical="center" wrapText="1"/>
    </xf>
    <xf numFmtId="0" fontId="14" fillId="5" borderId="41" xfId="0" applyFont="1" applyFill="1" applyBorder="1" applyAlignment="1" applyProtection="1">
      <alignment horizontal="center" vertical="center" wrapText="1"/>
    </xf>
    <xf numFmtId="0" fontId="14" fillId="5" borderId="42" xfId="0" applyFont="1" applyFill="1" applyBorder="1" applyAlignment="1" applyProtection="1">
      <alignment horizontal="center" vertical="center" wrapText="1"/>
    </xf>
    <xf numFmtId="0" fontId="15" fillId="5" borderId="29" xfId="0" applyFont="1" applyFill="1" applyBorder="1" applyAlignment="1" applyProtection="1">
      <alignment horizontal="center" vertical="center" wrapText="1"/>
    </xf>
    <xf numFmtId="0" fontId="15" fillId="5" borderId="30" xfId="0" applyFont="1" applyFill="1" applyBorder="1" applyAlignment="1" applyProtection="1">
      <alignment horizontal="center" vertical="center" wrapText="1"/>
    </xf>
    <xf numFmtId="0" fontId="15" fillId="5" borderId="31" xfId="0" applyFont="1" applyFill="1" applyBorder="1" applyAlignment="1" applyProtection="1">
      <alignment horizontal="center" vertical="center" wrapText="1"/>
    </xf>
    <xf numFmtId="0" fontId="15" fillId="5" borderId="7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3" xfId="0" applyFont="1" applyFill="1" applyBorder="1" applyAlignment="1" applyProtection="1">
      <alignment horizontal="center" vertical="center" wrapText="1"/>
    </xf>
    <xf numFmtId="0" fontId="15" fillId="5" borderId="16" xfId="0" applyFont="1" applyFill="1" applyBorder="1" applyAlignment="1" applyProtection="1">
      <alignment horizontal="center" vertical="center" wrapText="1"/>
    </xf>
    <xf numFmtId="0" fontId="15" fillId="5" borderId="24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horizontal="center" vertical="center" wrapText="1"/>
    </xf>
    <xf numFmtId="0" fontId="5" fillId="4" borderId="40" xfId="0" applyFont="1" applyFill="1" applyBorder="1" applyAlignment="1" applyProtection="1">
      <alignment horizontal="center" vertical="center" wrapText="1"/>
    </xf>
    <xf numFmtId="0" fontId="5" fillId="4" borderId="41" xfId="0" applyFont="1" applyFill="1" applyBorder="1" applyAlignment="1" applyProtection="1">
      <alignment horizontal="center" vertical="center" wrapText="1"/>
    </xf>
    <xf numFmtId="0" fontId="5" fillId="4" borderId="42" xfId="0" applyFont="1" applyFill="1" applyBorder="1" applyAlignment="1" applyProtection="1">
      <alignment horizontal="center" vertical="center" wrapText="1"/>
    </xf>
    <xf numFmtId="0" fontId="9" fillId="5" borderId="40" xfId="0" applyFont="1" applyFill="1" applyBorder="1" applyAlignment="1" applyProtection="1">
      <alignment horizontal="center" vertical="center" wrapText="1"/>
    </xf>
    <xf numFmtId="0" fontId="9" fillId="5" borderId="41" xfId="0" applyFont="1" applyFill="1" applyBorder="1" applyAlignment="1" applyProtection="1">
      <alignment horizontal="center" vertical="center" wrapText="1"/>
    </xf>
    <xf numFmtId="0" fontId="9" fillId="5" borderId="42" xfId="0" applyFont="1" applyFill="1" applyBorder="1" applyAlignment="1" applyProtection="1">
      <alignment horizontal="center" vertical="center" wrapText="1"/>
    </xf>
    <xf numFmtId="0" fontId="6" fillId="5" borderId="29" xfId="0" applyFont="1" applyFill="1" applyBorder="1" applyAlignment="1" applyProtection="1">
      <alignment horizontal="center" vertical="center" wrapText="1"/>
    </xf>
    <xf numFmtId="0" fontId="6" fillId="5" borderId="30" xfId="0" applyFont="1" applyFill="1" applyBorder="1" applyAlignment="1" applyProtection="1">
      <alignment horizontal="center" vertical="center" wrapText="1"/>
    </xf>
    <xf numFmtId="0" fontId="6" fillId="5" borderId="31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 vertical="center" wrapText="1"/>
    </xf>
    <xf numFmtId="0" fontId="6" fillId="5" borderId="43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C11" sqref="C11"/>
    </sheetView>
  </sheetViews>
  <sheetFormatPr defaultRowHeight="12.75"/>
  <cols>
    <col min="2" max="2" width="24.140625" bestFit="1" customWidth="1"/>
    <col min="3" max="3" width="47.5703125" customWidth="1"/>
    <col min="4" max="4" width="19.85546875" customWidth="1"/>
    <col min="5" max="5" width="18.140625" customWidth="1"/>
    <col min="7" max="7" width="17.28515625" hidden="1" customWidth="1"/>
    <col min="8" max="8" width="26.28515625" customWidth="1"/>
  </cols>
  <sheetData>
    <row r="1" spans="1:8" ht="13.5" thickBot="1"/>
    <row r="2" spans="1:8" s="97" customFormat="1" ht="15.75" thickBot="1">
      <c r="A2" s="96"/>
      <c r="B2" s="118" t="s">
        <v>31</v>
      </c>
      <c r="C2" s="119"/>
      <c r="D2" s="119"/>
      <c r="E2" s="120"/>
      <c r="F2" s="96"/>
    </row>
    <row r="3" spans="1:8" s="4" customFormat="1" ht="8.25" customHeight="1" thickBot="1">
      <c r="A3" s="5"/>
      <c r="B3" s="7"/>
      <c r="C3" s="7"/>
      <c r="D3" s="7"/>
      <c r="E3" s="7"/>
      <c r="F3" s="5"/>
    </row>
    <row r="4" spans="1:8" s="97" customFormat="1" ht="15">
      <c r="A4" s="96"/>
      <c r="B4" s="121" t="s">
        <v>65</v>
      </c>
      <c r="C4" s="122"/>
      <c r="D4" s="122"/>
      <c r="E4" s="123"/>
      <c r="F4" s="96"/>
    </row>
    <row r="5" spans="1:8" s="97" customFormat="1" ht="15">
      <c r="A5" s="96"/>
      <c r="B5" s="124" t="s">
        <v>70</v>
      </c>
      <c r="C5" s="125"/>
      <c r="D5" s="125"/>
      <c r="E5" s="126"/>
      <c r="F5" s="96"/>
    </row>
    <row r="6" spans="1:8" s="97" customFormat="1" ht="15.75" thickBot="1">
      <c r="A6" s="96"/>
      <c r="B6" s="127" t="s">
        <v>65</v>
      </c>
      <c r="C6" s="128"/>
      <c r="D6" s="128"/>
      <c r="E6" s="129"/>
      <c r="F6" s="96"/>
    </row>
    <row r="7" spans="1:8" s="4" customFormat="1" ht="9" customHeight="1">
      <c r="A7" s="1"/>
      <c r="B7" s="1"/>
      <c r="C7" s="1"/>
      <c r="D7" s="1"/>
      <c r="E7" s="1"/>
      <c r="F7" s="1"/>
    </row>
    <row r="8" spans="1:8" s="4" customFormat="1" ht="0.75" customHeight="1" thickBot="1">
      <c r="A8" s="1"/>
      <c r="B8" s="1"/>
      <c r="C8" s="1"/>
      <c r="D8" s="1"/>
      <c r="E8" s="1"/>
      <c r="F8" s="1"/>
    </row>
    <row r="9" spans="1:8" s="97" customFormat="1" ht="15.75" customHeight="1">
      <c r="A9" s="98"/>
      <c r="B9" s="99" t="s">
        <v>8</v>
      </c>
      <c r="C9" s="106">
        <f>'HUB Supplier Facility'!C9</f>
        <v>0</v>
      </c>
      <c r="D9" s="100"/>
      <c r="E9" s="96"/>
      <c r="F9" s="100"/>
    </row>
    <row r="10" spans="1:8" s="97" customFormat="1" ht="15.75" customHeight="1">
      <c r="A10" s="98"/>
      <c r="B10" s="101" t="s">
        <v>9</v>
      </c>
      <c r="C10" s="102">
        <f>'HUB Supplier Facility'!C10</f>
        <v>0</v>
      </c>
      <c r="D10" s="100"/>
      <c r="E10" s="96"/>
      <c r="F10" s="100"/>
    </row>
    <row r="11" spans="1:8" s="97" customFormat="1" ht="15.75" customHeight="1">
      <c r="A11" s="98"/>
      <c r="B11" s="101" t="s">
        <v>6</v>
      </c>
      <c r="C11" s="117">
        <f>'HUB Supplier Facility'!C11</f>
        <v>0</v>
      </c>
      <c r="D11" s="100"/>
      <c r="E11" s="96"/>
      <c r="F11" s="100"/>
    </row>
    <row r="12" spans="1:8" s="97" customFormat="1" ht="15">
      <c r="A12" s="98"/>
      <c r="B12" s="101" t="s">
        <v>10</v>
      </c>
      <c r="C12" s="102">
        <f>'HUB Supplier Facility'!C12</f>
        <v>0</v>
      </c>
      <c r="D12" s="100"/>
      <c r="E12" s="96"/>
      <c r="F12" s="100"/>
    </row>
    <row r="13" spans="1:8" s="97" customFormat="1" ht="15">
      <c r="A13" s="98"/>
      <c r="B13" s="101" t="s">
        <v>15</v>
      </c>
      <c r="C13" s="102">
        <f>'HUB Supplier Facility'!C13</f>
        <v>0</v>
      </c>
      <c r="D13" s="100"/>
      <c r="E13" s="96"/>
      <c r="F13" s="100"/>
    </row>
    <row r="14" spans="1:8" s="97" customFormat="1" ht="15">
      <c r="A14" s="98"/>
      <c r="B14" s="101" t="s">
        <v>7</v>
      </c>
      <c r="C14" s="102">
        <f>'HUB Supplier Facility'!C14</f>
        <v>0</v>
      </c>
      <c r="D14" s="100"/>
      <c r="E14" s="96"/>
      <c r="F14" s="100"/>
    </row>
    <row r="15" spans="1:8" s="97" customFormat="1" ht="15">
      <c r="A15" s="98"/>
      <c r="B15" s="101" t="s">
        <v>11</v>
      </c>
      <c r="C15" s="102">
        <f>'HUB Supplier Facility'!C15</f>
        <v>0</v>
      </c>
      <c r="D15" s="100"/>
      <c r="E15" s="96"/>
      <c r="F15" s="100"/>
    </row>
    <row r="16" spans="1:8" s="97" customFormat="1" ht="16.5" customHeight="1" thickBot="1">
      <c r="A16" s="98"/>
      <c r="B16" s="103" t="s">
        <v>12</v>
      </c>
      <c r="C16" s="104">
        <f>'HUB Supplier Facility'!C16</f>
        <v>0</v>
      </c>
      <c r="D16" s="100"/>
      <c r="E16" s="96"/>
      <c r="F16" s="100"/>
      <c r="H16" s="105" t="s">
        <v>65</v>
      </c>
    </row>
    <row r="17" spans="1:10" s="4" customFormat="1" ht="16.5" customHeight="1" thickBot="1">
      <c r="A17" s="8"/>
      <c r="B17" s="14"/>
      <c r="C17" s="89"/>
      <c r="D17" s="1"/>
      <c r="E17" s="5"/>
      <c r="F17" s="1"/>
      <c r="H17" s="10"/>
      <c r="J17" s="88"/>
    </row>
    <row r="18" spans="1:10" s="4" customFormat="1" ht="22.5" customHeight="1" thickBot="1">
      <c r="A18" s="8"/>
      <c r="B18" s="91" t="s">
        <v>1</v>
      </c>
      <c r="C18" s="95">
        <f>IF('HUB Supplier Facility'!D27="Y",100%,IF('HUB Supplier Facility'!D27="Yes",100%,'HUB Supplier Facility'!C18))</f>
        <v>0</v>
      </c>
      <c r="D18" s="1"/>
      <c r="E18" s="5"/>
      <c r="F18" s="1"/>
      <c r="H18" s="10"/>
      <c r="J18" s="88"/>
    </row>
    <row r="19" spans="1:10" s="4" customFormat="1" ht="17.25" customHeight="1">
      <c r="A19" s="1"/>
      <c r="B19" s="90" t="s">
        <v>68</v>
      </c>
      <c r="C19" s="1"/>
      <c r="D19" s="3"/>
      <c r="E19" s="1"/>
      <c r="F19" s="1"/>
      <c r="G19" s="80" t="s">
        <v>66</v>
      </c>
    </row>
  </sheetData>
  <mergeCells count="4">
    <mergeCell ref="B2:E2"/>
    <mergeCell ref="B4:E4"/>
    <mergeCell ref="B5:E5"/>
    <mergeCell ref="B6:E6"/>
  </mergeCells>
  <phoneticPr fontId="1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21"/>
  <sheetViews>
    <sheetView tabSelected="1" zoomScale="75" workbookViewId="0">
      <selection activeCell="C9" sqref="C9"/>
    </sheetView>
  </sheetViews>
  <sheetFormatPr defaultRowHeight="15.75"/>
  <cols>
    <col min="1" max="1" width="3" style="11" customWidth="1"/>
    <col min="2" max="2" width="34.42578125" style="9" bestFit="1" customWidth="1"/>
    <col min="3" max="3" width="72.85546875" style="4" bestFit="1" customWidth="1"/>
    <col min="4" max="4" width="11.28515625" style="12" bestFit="1" customWidth="1"/>
    <col min="5" max="5" width="72" style="4" customWidth="1"/>
    <col min="6" max="6" width="6.140625" style="1" hidden="1" customWidth="1"/>
    <col min="7" max="8" width="6.7109375" style="4" hidden="1" customWidth="1"/>
    <col min="9" max="10" width="7" style="4" hidden="1" customWidth="1"/>
    <col min="11" max="11" width="16.85546875" style="4" hidden="1" customWidth="1"/>
    <col min="12" max="12" width="8.140625" style="4" hidden="1" customWidth="1"/>
    <col min="13" max="13" width="8.5703125" style="4" hidden="1" customWidth="1"/>
    <col min="14" max="14" width="8.140625" style="4" customWidth="1"/>
    <col min="15" max="16384" width="9.140625" style="4"/>
  </cols>
  <sheetData>
    <row r="1" spans="1:8" ht="6.75" customHeight="1" thickBot="1">
      <c r="A1" s="1"/>
      <c r="B1" s="2"/>
      <c r="C1" s="1"/>
      <c r="D1" s="3"/>
      <c r="E1" s="1"/>
    </row>
    <row r="2" spans="1:8" ht="21" thickBot="1">
      <c r="A2" s="5"/>
      <c r="B2" s="133" t="s">
        <v>31</v>
      </c>
      <c r="C2" s="134"/>
      <c r="D2" s="134"/>
      <c r="E2" s="135"/>
      <c r="F2" s="5"/>
    </row>
    <row r="3" spans="1:8" ht="8.25" customHeight="1" thickBot="1">
      <c r="A3" s="5"/>
      <c r="B3" s="7"/>
      <c r="C3" s="7"/>
      <c r="D3" s="7"/>
      <c r="E3" s="7"/>
      <c r="F3" s="5"/>
    </row>
    <row r="4" spans="1:8" ht="18">
      <c r="A4" s="5"/>
      <c r="B4" s="136" t="s">
        <v>3</v>
      </c>
      <c r="C4" s="137"/>
      <c r="D4" s="137"/>
      <c r="E4" s="138"/>
      <c r="F4" s="5"/>
    </row>
    <row r="5" spans="1:8" ht="18">
      <c r="A5" s="5"/>
      <c r="B5" s="139" t="s">
        <v>4</v>
      </c>
      <c r="C5" s="140"/>
      <c r="D5" s="140"/>
      <c r="E5" s="141"/>
      <c r="F5" s="5"/>
    </row>
    <row r="6" spans="1:8" ht="18.75" thickBot="1">
      <c r="A6" s="5"/>
      <c r="B6" s="142" t="s">
        <v>5</v>
      </c>
      <c r="C6" s="143"/>
      <c r="D6" s="143"/>
      <c r="E6" s="144"/>
      <c r="F6" s="5"/>
    </row>
    <row r="7" spans="1:8" ht="9" customHeight="1">
      <c r="A7" s="1"/>
      <c r="B7" s="1"/>
      <c r="C7" s="1"/>
      <c r="D7" s="1"/>
      <c r="E7" s="1"/>
    </row>
    <row r="8" spans="1:8" ht="0.75" customHeight="1" thickBot="1">
      <c r="A8" s="1"/>
      <c r="B8" s="1"/>
      <c r="C8" s="1"/>
      <c r="D8" s="1"/>
      <c r="E8" s="1"/>
    </row>
    <row r="9" spans="1:8" ht="15.75" customHeight="1">
      <c r="A9" s="8"/>
      <c r="B9" s="67" t="s">
        <v>8</v>
      </c>
      <c r="C9" s="68"/>
      <c r="D9" s="1"/>
      <c r="E9" s="5"/>
    </row>
    <row r="10" spans="1:8" ht="15.75" customHeight="1">
      <c r="A10" s="8"/>
      <c r="B10" s="69" t="s">
        <v>9</v>
      </c>
      <c r="C10" s="70"/>
      <c r="D10" s="1"/>
      <c r="E10" s="5"/>
    </row>
    <row r="11" spans="1:8" ht="15.75" customHeight="1">
      <c r="A11" s="8"/>
      <c r="B11" s="69" t="s">
        <v>6</v>
      </c>
      <c r="C11" s="116"/>
      <c r="D11" s="1"/>
      <c r="E11" s="5"/>
    </row>
    <row r="12" spans="1:8">
      <c r="A12" s="8"/>
      <c r="B12" s="69" t="s">
        <v>10</v>
      </c>
      <c r="C12" s="70"/>
      <c r="D12" s="1"/>
      <c r="E12" s="5"/>
    </row>
    <row r="13" spans="1:8">
      <c r="A13" s="8"/>
      <c r="B13" s="69" t="s">
        <v>155</v>
      </c>
      <c r="C13" s="70"/>
      <c r="D13" s="1"/>
      <c r="E13" s="5"/>
    </row>
    <row r="14" spans="1:8">
      <c r="A14" s="8"/>
      <c r="B14" s="69" t="s">
        <v>154</v>
      </c>
      <c r="C14" s="70"/>
      <c r="D14" s="1"/>
      <c r="E14" s="5"/>
    </row>
    <row r="15" spans="1:8">
      <c r="A15" s="8"/>
      <c r="B15" s="69" t="s">
        <v>156</v>
      </c>
      <c r="C15" s="70"/>
      <c r="D15" s="1"/>
      <c r="E15" s="5"/>
    </row>
    <row r="16" spans="1:8" ht="16.5" customHeight="1" thickBot="1">
      <c r="A16" s="8"/>
      <c r="B16" s="71" t="s">
        <v>157</v>
      </c>
      <c r="C16" s="72"/>
      <c r="D16" s="1"/>
      <c r="E16" s="5"/>
      <c r="H16" s="10" t="s">
        <v>65</v>
      </c>
    </row>
    <row r="17" spans="1:10" ht="16.5" hidden="1" customHeight="1" thickBot="1">
      <c r="A17" s="8"/>
      <c r="B17" s="14"/>
      <c r="C17" s="89"/>
      <c r="D17" s="1"/>
      <c r="E17" s="5"/>
      <c r="H17" s="10"/>
      <c r="J17" s="88"/>
    </row>
    <row r="18" spans="1:10" ht="67.5" hidden="1" customHeight="1" thickBot="1">
      <c r="A18" s="8"/>
      <c r="B18" s="91" t="s">
        <v>1</v>
      </c>
      <c r="C18" s="95">
        <f>L135/L133</f>
        <v>0</v>
      </c>
      <c r="D18" s="1"/>
      <c r="E18" s="5"/>
      <c r="H18" s="10"/>
      <c r="J18" s="88"/>
    </row>
    <row r="19" spans="1:10" ht="38.25" hidden="1" customHeight="1">
      <c r="A19" s="1"/>
      <c r="B19" s="90" t="s">
        <v>68</v>
      </c>
      <c r="C19" s="1"/>
      <c r="D19" s="3"/>
      <c r="E19" s="1"/>
      <c r="G19" s="80" t="s">
        <v>66</v>
      </c>
    </row>
    <row r="20" spans="1:10" ht="15" hidden="1" customHeight="1">
      <c r="A20" s="1"/>
      <c r="B20" s="2"/>
      <c r="C20" s="1"/>
      <c r="D20" s="3"/>
      <c r="E20" s="1"/>
      <c r="G20" s="80"/>
    </row>
    <row r="21" spans="1:10" ht="17.25" customHeight="1" thickBot="1">
      <c r="A21" s="1"/>
      <c r="B21" s="2"/>
      <c r="C21" s="1"/>
      <c r="D21" s="3"/>
      <c r="E21" s="1"/>
      <c r="G21" s="80"/>
    </row>
    <row r="22" spans="1:10" s="6" customFormat="1" ht="16.5" thickBot="1">
      <c r="A22" s="5"/>
      <c r="B22" s="76" t="s">
        <v>26</v>
      </c>
      <c r="C22" s="77" t="s">
        <v>2</v>
      </c>
      <c r="D22" s="78" t="s">
        <v>24</v>
      </c>
      <c r="E22" s="79" t="s">
        <v>0</v>
      </c>
      <c r="F22" s="5"/>
      <c r="G22" s="81" t="s">
        <v>67</v>
      </c>
    </row>
    <row r="23" spans="1:10" ht="31.5">
      <c r="A23" s="1"/>
      <c r="B23" s="20" t="s">
        <v>27</v>
      </c>
      <c r="C23" s="56" t="s">
        <v>29</v>
      </c>
      <c r="D23" s="84"/>
      <c r="E23" s="57"/>
    </row>
    <row r="24" spans="1:10" ht="48" thickBot="1">
      <c r="A24" s="1"/>
      <c r="B24" s="51" t="s">
        <v>28</v>
      </c>
      <c r="C24" s="52" t="s">
        <v>30</v>
      </c>
      <c r="D24" s="85"/>
      <c r="E24" s="17"/>
    </row>
    <row r="25" spans="1:10" ht="17.25" customHeight="1" thickBot="1">
      <c r="A25" s="1"/>
      <c r="B25" s="2"/>
      <c r="C25" s="1"/>
      <c r="D25" s="3"/>
      <c r="E25" s="1"/>
    </row>
    <row r="26" spans="1:10" s="6" customFormat="1" ht="16.5" thickBot="1">
      <c r="A26" s="5"/>
      <c r="B26" s="76" t="s">
        <v>16</v>
      </c>
      <c r="C26" s="77"/>
      <c r="D26" s="78" t="s">
        <v>24</v>
      </c>
      <c r="E26" s="79" t="s">
        <v>25</v>
      </c>
      <c r="F26" s="5"/>
    </row>
    <row r="27" spans="1:10" ht="47.25">
      <c r="A27" s="1"/>
      <c r="B27" s="20" t="s">
        <v>17</v>
      </c>
      <c r="C27" s="73" t="s">
        <v>19</v>
      </c>
      <c r="D27" s="84"/>
      <c r="E27" s="47"/>
    </row>
    <row r="28" spans="1:10" ht="48" thickBot="1">
      <c r="A28" s="1"/>
      <c r="B28" s="51" t="s">
        <v>18</v>
      </c>
      <c r="C28" s="52" t="s">
        <v>21</v>
      </c>
      <c r="D28" s="84"/>
      <c r="E28" s="15"/>
    </row>
    <row r="29" spans="1:10" ht="48" thickBot="1">
      <c r="A29" s="1"/>
      <c r="B29" s="51" t="s">
        <v>20</v>
      </c>
      <c r="C29" s="52" t="s">
        <v>22</v>
      </c>
      <c r="D29" s="109"/>
      <c r="E29" s="110"/>
    </row>
    <row r="30" spans="1:10" ht="30" hidden="1" customHeight="1" thickBot="1">
      <c r="A30" s="1"/>
      <c r="B30" s="2"/>
      <c r="C30" s="1"/>
      <c r="D30" s="3"/>
      <c r="E30" s="1"/>
    </row>
    <row r="31" spans="1:10" ht="16.5" hidden="1" thickBot="1">
      <c r="A31" s="1"/>
      <c r="B31" s="75"/>
      <c r="C31" s="75"/>
      <c r="D31" s="74"/>
      <c r="E31" s="50"/>
    </row>
    <row r="32" spans="1:10" ht="16.5" hidden="1" thickBot="1">
      <c r="A32" s="1"/>
      <c r="B32" s="75"/>
      <c r="C32" s="75"/>
      <c r="D32" s="74"/>
      <c r="E32" s="50"/>
    </row>
    <row r="33" spans="1:10" ht="16.5" hidden="1" thickBot="1">
      <c r="A33" s="1"/>
      <c r="B33" s="75"/>
      <c r="C33" s="75"/>
      <c r="D33" s="74"/>
      <c r="E33" s="50"/>
    </row>
    <row r="34" spans="1:10" ht="16.5" hidden="1" thickBot="1">
      <c r="A34" s="1"/>
      <c r="B34" s="75"/>
      <c r="C34" s="75"/>
      <c r="D34" s="74"/>
      <c r="E34" s="50"/>
    </row>
    <row r="35" spans="1:10" ht="16.5" hidden="1" thickBot="1">
      <c r="A35" s="1"/>
      <c r="B35" s="75"/>
      <c r="C35" s="75"/>
      <c r="D35" s="74"/>
      <c r="E35" s="50"/>
    </row>
    <row r="36" spans="1:10" ht="16.5" hidden="1" thickBot="1">
      <c r="A36" s="1"/>
      <c r="B36" s="75"/>
      <c r="C36" s="75"/>
      <c r="D36" s="74"/>
      <c r="E36" s="50"/>
    </row>
    <row r="37" spans="1:10" ht="16.5" hidden="1" thickBot="1">
      <c r="A37" s="1"/>
      <c r="B37" s="75"/>
      <c r="C37" s="75"/>
      <c r="D37" s="74"/>
      <c r="E37" s="50"/>
    </row>
    <row r="38" spans="1:10" ht="36.75" customHeight="1" thickBot="1">
      <c r="A38" s="1"/>
      <c r="B38" s="2"/>
      <c r="C38" s="1"/>
      <c r="D38" s="3"/>
      <c r="E38" s="1"/>
    </row>
    <row r="39" spans="1:10" ht="21" thickBot="1">
      <c r="A39" s="5"/>
      <c r="B39" s="130" t="s">
        <v>23</v>
      </c>
      <c r="C39" s="131"/>
      <c r="D39" s="131"/>
      <c r="E39" s="132"/>
      <c r="F39" s="5"/>
    </row>
    <row r="40" spans="1:10" ht="29.25" hidden="1" customHeight="1">
      <c r="A40" s="1"/>
      <c r="B40" s="2"/>
      <c r="C40" s="1"/>
      <c r="D40" s="3"/>
      <c r="E40" s="1"/>
    </row>
    <row r="41" spans="1:10" ht="29.25" customHeight="1" thickBot="1">
      <c r="A41" s="1"/>
      <c r="B41" s="14"/>
      <c r="C41" s="2"/>
      <c r="D41" s="53"/>
      <c r="E41" s="13"/>
      <c r="G41" s="80" t="s">
        <v>71</v>
      </c>
    </row>
    <row r="42" spans="1:10" s="6" customFormat="1" ht="24" customHeight="1" thickBot="1">
      <c r="A42" s="5"/>
      <c r="B42" s="60"/>
      <c r="C42" s="61"/>
      <c r="D42" s="107"/>
      <c r="E42" s="62" t="s">
        <v>13</v>
      </c>
      <c r="F42" s="5"/>
      <c r="G42" s="81" t="s">
        <v>72</v>
      </c>
    </row>
    <row r="43" spans="1:10" s="6" customFormat="1" ht="24" customHeight="1" thickBot="1">
      <c r="A43" s="5"/>
      <c r="B43" s="63" t="s">
        <v>32</v>
      </c>
      <c r="C43" s="64" t="s">
        <v>2</v>
      </c>
      <c r="D43" s="108" t="s">
        <v>149</v>
      </c>
      <c r="E43" s="65" t="s">
        <v>14</v>
      </c>
      <c r="F43" s="5"/>
      <c r="G43" s="81" t="s">
        <v>138</v>
      </c>
    </row>
    <row r="44" spans="1:10" ht="30.75">
      <c r="A44" s="1"/>
      <c r="B44" s="22" t="s">
        <v>33</v>
      </c>
      <c r="C44" s="48" t="s">
        <v>73</v>
      </c>
      <c r="D44" s="84"/>
      <c r="E44" s="47"/>
      <c r="G44" s="80"/>
      <c r="H44" s="4" t="s">
        <v>71</v>
      </c>
      <c r="I44" s="4">
        <f>COUNTIF(D44:D56,"y")</f>
        <v>0</v>
      </c>
      <c r="J44" s="4">
        <f>+I44*2</f>
        <v>0</v>
      </c>
    </row>
    <row r="45" spans="1:10" ht="34.5" customHeight="1">
      <c r="A45" s="1"/>
      <c r="B45" s="22"/>
      <c r="C45" s="23" t="s">
        <v>74</v>
      </c>
      <c r="D45" s="82" t="s">
        <v>65</v>
      </c>
      <c r="E45" s="29"/>
      <c r="G45" s="4" t="s">
        <v>65</v>
      </c>
      <c r="H45" s="4" t="s">
        <v>72</v>
      </c>
      <c r="I45" s="4">
        <f>COUNTIF(D44:D56,"n")</f>
        <v>0</v>
      </c>
      <c r="J45" s="4">
        <f>+I45*0</f>
        <v>0</v>
      </c>
    </row>
    <row r="46" spans="1:10" ht="34.5" customHeight="1">
      <c r="A46" s="1"/>
      <c r="B46" s="22"/>
      <c r="C46" s="23" t="s">
        <v>141</v>
      </c>
      <c r="D46" s="82" t="s">
        <v>65</v>
      </c>
      <c r="E46" s="29"/>
    </row>
    <row r="47" spans="1:10">
      <c r="A47" s="1"/>
      <c r="B47" s="22"/>
      <c r="C47" s="23" t="s">
        <v>75</v>
      </c>
      <c r="D47" s="82" t="s">
        <v>65</v>
      </c>
      <c r="E47" s="29"/>
    </row>
    <row r="48" spans="1:10">
      <c r="A48" s="1"/>
      <c r="B48" s="33" t="s">
        <v>34</v>
      </c>
      <c r="C48" s="19" t="s">
        <v>76</v>
      </c>
      <c r="D48" s="82" t="s">
        <v>65</v>
      </c>
      <c r="E48" s="29"/>
      <c r="H48" s="4" t="s">
        <v>65</v>
      </c>
      <c r="J48" s="4" t="s">
        <v>65</v>
      </c>
    </row>
    <row r="49" spans="1:10">
      <c r="A49" s="1"/>
      <c r="B49" s="22"/>
      <c r="C49" s="19" t="s">
        <v>77</v>
      </c>
      <c r="D49" s="82" t="s">
        <v>65</v>
      </c>
      <c r="E49" s="29"/>
    </row>
    <row r="50" spans="1:10" ht="30.75">
      <c r="A50" s="1"/>
      <c r="B50" s="22"/>
      <c r="C50" s="19" t="s">
        <v>78</v>
      </c>
      <c r="D50" s="82" t="s">
        <v>65</v>
      </c>
      <c r="E50" s="32"/>
    </row>
    <row r="51" spans="1:10" ht="30.75">
      <c r="A51" s="1"/>
      <c r="B51" s="33" t="s">
        <v>35</v>
      </c>
      <c r="C51" s="19" t="s">
        <v>79</v>
      </c>
      <c r="D51" s="82" t="s">
        <v>65</v>
      </c>
      <c r="E51" s="32"/>
    </row>
    <row r="52" spans="1:10" ht="31.5">
      <c r="A52" s="1"/>
      <c r="B52" s="33" t="s">
        <v>36</v>
      </c>
      <c r="C52" s="23" t="s">
        <v>140</v>
      </c>
      <c r="D52" s="82" t="s">
        <v>65</v>
      </c>
      <c r="E52" s="29"/>
    </row>
    <row r="53" spans="1:10" ht="30.75">
      <c r="A53" s="1"/>
      <c r="B53" s="35"/>
      <c r="C53" s="23" t="s">
        <v>80</v>
      </c>
      <c r="D53" s="82" t="s">
        <v>65</v>
      </c>
      <c r="E53" s="29"/>
    </row>
    <row r="54" spans="1:10" ht="30.75">
      <c r="A54" s="1"/>
      <c r="B54" s="22"/>
      <c r="C54" s="34" t="s">
        <v>81</v>
      </c>
      <c r="D54" s="82" t="s">
        <v>65</v>
      </c>
      <c r="E54" s="29"/>
    </row>
    <row r="55" spans="1:10" ht="30.75">
      <c r="A55" s="1"/>
      <c r="B55" s="22"/>
      <c r="C55" s="34" t="s">
        <v>82</v>
      </c>
      <c r="D55" s="82" t="s">
        <v>65</v>
      </c>
      <c r="E55" s="29"/>
    </row>
    <row r="56" spans="1:10" ht="31.5" thickBot="1">
      <c r="A56" s="1"/>
      <c r="B56" s="36"/>
      <c r="C56" s="28" t="s">
        <v>83</v>
      </c>
      <c r="D56" s="83" t="s">
        <v>65</v>
      </c>
      <c r="E56" s="30"/>
    </row>
    <row r="57" spans="1:10" s="11" customFormat="1" ht="29.25" customHeight="1" thickBot="1">
      <c r="A57" s="1"/>
      <c r="B57" s="8"/>
      <c r="C57" s="1"/>
      <c r="D57" s="5"/>
      <c r="E57" s="46"/>
      <c r="F57" s="1"/>
      <c r="H57" s="4"/>
      <c r="I57" s="4"/>
      <c r="J57" s="4"/>
    </row>
    <row r="58" spans="1:10" s="6" customFormat="1" ht="32.25" thickBot="1">
      <c r="A58" s="5"/>
      <c r="B58" s="58" t="s">
        <v>37</v>
      </c>
      <c r="C58" s="54" t="s">
        <v>2</v>
      </c>
      <c r="D58" s="59" t="s">
        <v>24</v>
      </c>
      <c r="E58" s="55" t="s">
        <v>0</v>
      </c>
      <c r="F58" s="5"/>
      <c r="H58" s="4" t="s">
        <v>71</v>
      </c>
      <c r="I58" s="4">
        <f>COUNTIF(D59:D61,"y")</f>
        <v>0</v>
      </c>
      <c r="J58" s="4">
        <f>+I58*2</f>
        <v>0</v>
      </c>
    </row>
    <row r="59" spans="1:10">
      <c r="A59" s="1"/>
      <c r="B59" s="20" t="s">
        <v>38</v>
      </c>
      <c r="C59" s="24" t="s">
        <v>84</v>
      </c>
      <c r="D59" s="86" t="s">
        <v>65</v>
      </c>
      <c r="E59" s="47"/>
      <c r="H59" s="4" t="s">
        <v>72</v>
      </c>
      <c r="I59" s="4">
        <f>COUNTIF(D59:D61,"n")</f>
        <v>0</v>
      </c>
      <c r="J59" s="4">
        <f>+I59*0</f>
        <v>0</v>
      </c>
    </row>
    <row r="60" spans="1:10">
      <c r="A60" s="1"/>
      <c r="B60" s="20"/>
      <c r="C60" s="19" t="s">
        <v>85</v>
      </c>
      <c r="D60" s="82" t="s">
        <v>65</v>
      </c>
      <c r="E60" s="29"/>
    </row>
    <row r="61" spans="1:10" ht="46.5" thickBot="1">
      <c r="A61" s="1"/>
      <c r="B61" s="27"/>
      <c r="C61" s="28" t="s">
        <v>86</v>
      </c>
      <c r="D61" s="83" t="s">
        <v>65</v>
      </c>
      <c r="E61" s="31"/>
      <c r="H61" s="11" t="s">
        <v>65</v>
      </c>
      <c r="I61" s="11"/>
      <c r="J61" s="4" t="s">
        <v>65</v>
      </c>
    </row>
    <row r="62" spans="1:10" s="11" customFormat="1" ht="30.75" customHeight="1" thickBot="1">
      <c r="A62" s="1"/>
      <c r="B62" s="8"/>
      <c r="C62" s="1"/>
      <c r="D62" s="5"/>
      <c r="E62" s="45"/>
      <c r="F62" s="1"/>
    </row>
    <row r="63" spans="1:10" s="6" customFormat="1" ht="16.5" thickBot="1">
      <c r="A63" s="5"/>
      <c r="B63" s="58" t="s">
        <v>39</v>
      </c>
      <c r="C63" s="54" t="s">
        <v>2</v>
      </c>
      <c r="D63" s="59" t="s">
        <v>24</v>
      </c>
      <c r="E63" s="55" t="s">
        <v>0</v>
      </c>
      <c r="F63" s="5"/>
      <c r="H63" s="4" t="s">
        <v>71</v>
      </c>
      <c r="I63" s="4">
        <f>COUNTIF(D64:D70,"y")</f>
        <v>0</v>
      </c>
      <c r="J63" s="4">
        <f>+I63*2</f>
        <v>0</v>
      </c>
    </row>
    <row r="64" spans="1:10" ht="31.5">
      <c r="A64" s="1"/>
      <c r="B64" s="38" t="s">
        <v>40</v>
      </c>
      <c r="C64" s="66" t="s">
        <v>87</v>
      </c>
      <c r="D64" s="86"/>
      <c r="E64" s="47"/>
      <c r="H64" s="4" t="s">
        <v>72</v>
      </c>
      <c r="I64" s="4">
        <f>COUNTIF(D64:D70,"n")</f>
        <v>0</v>
      </c>
      <c r="J64" s="4">
        <f>+I64*0</f>
        <v>0</v>
      </c>
    </row>
    <row r="65" spans="1:10" ht="55.15" customHeight="1">
      <c r="A65" s="1"/>
      <c r="B65" s="37" t="s">
        <v>45</v>
      </c>
      <c r="C65" s="19" t="s">
        <v>88</v>
      </c>
      <c r="D65" s="82"/>
      <c r="E65" s="29"/>
    </row>
    <row r="66" spans="1:10" ht="64.5" customHeight="1">
      <c r="A66" s="1"/>
      <c r="B66" s="37" t="s">
        <v>44</v>
      </c>
      <c r="C66" s="34" t="s">
        <v>89</v>
      </c>
      <c r="D66" s="82"/>
      <c r="E66" s="29"/>
    </row>
    <row r="67" spans="1:10" ht="31.5">
      <c r="A67" s="1"/>
      <c r="B67" s="33" t="s">
        <v>43</v>
      </c>
      <c r="C67" s="19" t="s">
        <v>90</v>
      </c>
      <c r="D67" s="82"/>
      <c r="E67" s="29"/>
      <c r="H67" s="4" t="s">
        <v>65</v>
      </c>
      <c r="J67" s="4" t="s">
        <v>65</v>
      </c>
    </row>
    <row r="68" spans="1:10">
      <c r="A68" s="1"/>
      <c r="B68" s="33" t="s">
        <v>42</v>
      </c>
      <c r="C68" s="19" t="s">
        <v>142</v>
      </c>
      <c r="D68" s="82"/>
      <c r="E68" s="29"/>
    </row>
    <row r="69" spans="1:10" ht="60.75">
      <c r="A69" s="1"/>
      <c r="B69" s="38"/>
      <c r="C69" s="19" t="s">
        <v>91</v>
      </c>
      <c r="D69" s="82"/>
      <c r="E69" s="29"/>
    </row>
    <row r="70" spans="1:10" ht="47.25" customHeight="1" thickBot="1">
      <c r="A70" s="1"/>
      <c r="B70" s="39" t="s">
        <v>41</v>
      </c>
      <c r="C70" s="40" t="s">
        <v>143</v>
      </c>
      <c r="D70" s="83"/>
      <c r="E70" s="30"/>
    </row>
    <row r="71" spans="1:10" s="11" customFormat="1">
      <c r="A71" s="1"/>
      <c r="B71" s="8"/>
      <c r="C71" s="1"/>
      <c r="D71" s="5"/>
      <c r="E71" s="45"/>
      <c r="F71" s="1"/>
    </row>
    <row r="72" spans="1:10" s="11" customFormat="1" ht="16.5" thickBot="1">
      <c r="A72" s="1"/>
      <c r="B72" s="8"/>
      <c r="C72" s="1"/>
      <c r="D72" s="5"/>
      <c r="E72" s="46"/>
      <c r="F72" s="1"/>
    </row>
    <row r="73" spans="1:10" s="6" customFormat="1" ht="16.5" thickBot="1">
      <c r="A73" s="5"/>
      <c r="B73" s="58" t="s">
        <v>46</v>
      </c>
      <c r="C73" s="54" t="s">
        <v>2</v>
      </c>
      <c r="D73" s="59" t="s">
        <v>24</v>
      </c>
      <c r="E73" s="55" t="s">
        <v>0</v>
      </c>
      <c r="F73" s="5"/>
      <c r="H73" s="4" t="s">
        <v>71</v>
      </c>
      <c r="I73" s="4">
        <f>COUNTIF(D74:D86,"y")</f>
        <v>0</v>
      </c>
      <c r="J73" s="4">
        <f>+I73*2</f>
        <v>0</v>
      </c>
    </row>
    <row r="74" spans="1:10" ht="31.5">
      <c r="A74" s="1"/>
      <c r="B74" s="22" t="s">
        <v>47</v>
      </c>
      <c r="C74" s="66" t="s">
        <v>144</v>
      </c>
      <c r="D74" s="86"/>
      <c r="E74" s="47"/>
      <c r="H74" s="4" t="s">
        <v>72</v>
      </c>
      <c r="I74" s="4">
        <f>COUNTIF(D74:D86,"n")</f>
        <v>0</v>
      </c>
      <c r="J74" s="4">
        <f>+I74*0</f>
        <v>0</v>
      </c>
    </row>
    <row r="75" spans="1:10">
      <c r="A75" s="1"/>
      <c r="B75" s="41"/>
      <c r="C75" s="23" t="s">
        <v>92</v>
      </c>
      <c r="D75" s="82"/>
      <c r="E75" s="29"/>
    </row>
    <row r="76" spans="1:10">
      <c r="A76" s="1"/>
      <c r="B76" s="33" t="s">
        <v>48</v>
      </c>
      <c r="C76" s="23" t="s">
        <v>93</v>
      </c>
      <c r="D76" s="82"/>
      <c r="E76" s="29"/>
    </row>
    <row r="77" spans="1:10" ht="36" customHeight="1">
      <c r="A77" s="1"/>
      <c r="B77" s="22"/>
      <c r="C77" s="23" t="s">
        <v>94</v>
      </c>
      <c r="D77" s="82"/>
      <c r="E77" s="29"/>
      <c r="H77" s="4" t="s">
        <v>65</v>
      </c>
      <c r="J77" s="4" t="s">
        <v>65</v>
      </c>
    </row>
    <row r="78" spans="1:10">
      <c r="A78" s="1"/>
      <c r="B78" s="38"/>
      <c r="C78" s="23" t="s">
        <v>95</v>
      </c>
      <c r="D78" s="82"/>
      <c r="E78" s="29"/>
    </row>
    <row r="79" spans="1:10" ht="69.75" customHeight="1">
      <c r="A79" s="1"/>
      <c r="B79" s="33" t="s">
        <v>49</v>
      </c>
      <c r="C79" s="19" t="s">
        <v>96</v>
      </c>
      <c r="D79" s="82"/>
      <c r="E79" s="29"/>
    </row>
    <row r="80" spans="1:10" ht="21" customHeight="1">
      <c r="A80" s="1"/>
      <c r="B80" s="22"/>
      <c r="C80" s="19" t="s">
        <v>97</v>
      </c>
      <c r="D80" s="82"/>
      <c r="E80" s="29"/>
    </row>
    <row r="81" spans="1:10" ht="60" customHeight="1">
      <c r="A81" s="1"/>
      <c r="B81" s="22"/>
      <c r="C81" s="23" t="s">
        <v>98</v>
      </c>
      <c r="D81" s="82"/>
      <c r="E81" s="29"/>
    </row>
    <row r="82" spans="1:10" ht="34.5" customHeight="1">
      <c r="A82" s="1"/>
      <c r="B82" s="38"/>
      <c r="C82" s="23" t="s">
        <v>99</v>
      </c>
      <c r="D82" s="82"/>
      <c r="E82" s="29"/>
    </row>
    <row r="83" spans="1:10" ht="48" customHeight="1">
      <c r="A83" s="1"/>
      <c r="B83" s="33" t="s">
        <v>51</v>
      </c>
      <c r="C83" s="23" t="s">
        <v>100</v>
      </c>
      <c r="D83" s="82"/>
      <c r="E83" s="29"/>
    </row>
    <row r="84" spans="1:10">
      <c r="A84" s="1"/>
      <c r="B84" s="22"/>
      <c r="C84" s="23" t="s">
        <v>101</v>
      </c>
      <c r="D84" s="82"/>
      <c r="E84" s="29"/>
    </row>
    <row r="85" spans="1:10">
      <c r="A85" s="1"/>
      <c r="B85" s="38"/>
      <c r="C85" s="23" t="s">
        <v>102</v>
      </c>
      <c r="D85" s="82"/>
      <c r="E85" s="29"/>
    </row>
    <row r="86" spans="1:10" ht="32.25" thickBot="1">
      <c r="A86" s="1"/>
      <c r="B86" s="39" t="s">
        <v>50</v>
      </c>
      <c r="C86" s="40" t="s">
        <v>103</v>
      </c>
      <c r="D86" s="83"/>
      <c r="E86" s="30"/>
    </row>
    <row r="87" spans="1:10" s="11" customFormat="1" ht="29.25" customHeight="1" thickBot="1">
      <c r="A87" s="1"/>
      <c r="B87" s="8"/>
      <c r="C87" s="1"/>
      <c r="D87" s="5"/>
      <c r="E87" s="46"/>
      <c r="F87" s="1"/>
    </row>
    <row r="88" spans="1:10" s="6" customFormat="1" ht="16.5" thickBot="1">
      <c r="A88" s="5"/>
      <c r="B88" s="58" t="s">
        <v>52</v>
      </c>
      <c r="C88" s="54" t="s">
        <v>2</v>
      </c>
      <c r="D88" s="59" t="s">
        <v>24</v>
      </c>
      <c r="E88" s="55" t="s">
        <v>0</v>
      </c>
      <c r="F88" s="5"/>
      <c r="H88" s="4" t="s">
        <v>71</v>
      </c>
      <c r="I88" s="4">
        <f>COUNTIF(D89:D109,"y")</f>
        <v>0</v>
      </c>
      <c r="J88" s="4">
        <f>+I88*2</f>
        <v>0</v>
      </c>
    </row>
    <row r="89" spans="1:10" ht="31.5">
      <c r="A89" s="1"/>
      <c r="B89" s="20" t="s">
        <v>53</v>
      </c>
      <c r="C89" s="24" t="s">
        <v>104</v>
      </c>
      <c r="D89" s="86"/>
      <c r="E89" s="47"/>
      <c r="H89" s="4" t="s">
        <v>72</v>
      </c>
      <c r="I89" s="4">
        <f>COUNTIF(D89:D109,"n")</f>
        <v>0</v>
      </c>
      <c r="J89" s="4">
        <f>+I89*0</f>
        <v>0</v>
      </c>
    </row>
    <row r="90" spans="1:10" ht="45.75">
      <c r="A90" s="1"/>
      <c r="B90" s="20"/>
      <c r="C90" s="19" t="s">
        <v>105</v>
      </c>
      <c r="D90" s="82"/>
      <c r="E90" s="29"/>
    </row>
    <row r="91" spans="1:10" ht="45.75" customHeight="1">
      <c r="A91" s="1"/>
      <c r="B91" s="20"/>
      <c r="C91" s="19" t="s">
        <v>106</v>
      </c>
      <c r="D91" s="82"/>
      <c r="E91" s="29"/>
    </row>
    <row r="92" spans="1:10" ht="30.75">
      <c r="A92" s="1"/>
      <c r="B92" s="20"/>
      <c r="C92" s="21" t="s">
        <v>107</v>
      </c>
      <c r="D92" s="82"/>
      <c r="E92" s="29"/>
      <c r="H92" s="4" t="s">
        <v>65</v>
      </c>
      <c r="J92" s="4" t="s">
        <v>65</v>
      </c>
    </row>
    <row r="93" spans="1:10" ht="54.75" customHeight="1">
      <c r="A93" s="1"/>
      <c r="B93" s="22"/>
      <c r="C93" s="23" t="s">
        <v>108</v>
      </c>
      <c r="D93" s="82"/>
      <c r="E93" s="29"/>
    </row>
    <row r="94" spans="1:10" ht="30.75">
      <c r="A94" s="1"/>
      <c r="B94" s="20"/>
      <c r="C94" s="24" t="s">
        <v>145</v>
      </c>
      <c r="D94" s="82"/>
      <c r="E94" s="29"/>
    </row>
    <row r="95" spans="1:10" ht="30.75">
      <c r="A95" s="1"/>
      <c r="B95" s="20"/>
      <c r="C95" s="19" t="s">
        <v>109</v>
      </c>
      <c r="D95" s="82"/>
      <c r="E95" s="29"/>
    </row>
    <row r="96" spans="1:10">
      <c r="A96" s="1"/>
      <c r="B96" s="20"/>
      <c r="C96" s="19" t="s">
        <v>110</v>
      </c>
      <c r="D96" s="82"/>
      <c r="E96" s="29"/>
    </row>
    <row r="97" spans="1:10" ht="30.75">
      <c r="A97" s="1"/>
      <c r="B97" s="20"/>
      <c r="C97" s="19" t="s">
        <v>146</v>
      </c>
      <c r="D97" s="82"/>
      <c r="E97" s="29"/>
    </row>
    <row r="98" spans="1:10" ht="30.75">
      <c r="A98" s="1"/>
      <c r="B98" s="20"/>
      <c r="C98" s="19" t="s">
        <v>111</v>
      </c>
      <c r="D98" s="82"/>
      <c r="E98" s="29"/>
    </row>
    <row r="99" spans="1:10" ht="34.5" customHeight="1">
      <c r="A99" s="1"/>
      <c r="B99" s="20"/>
      <c r="C99" s="19" t="s">
        <v>147</v>
      </c>
      <c r="D99" s="82"/>
      <c r="E99" s="29"/>
    </row>
    <row r="100" spans="1:10" ht="30.75">
      <c r="A100" s="1"/>
      <c r="B100" s="20"/>
      <c r="C100" s="19" t="s">
        <v>112</v>
      </c>
      <c r="D100" s="82"/>
      <c r="E100" s="29"/>
    </row>
    <row r="101" spans="1:10" ht="30.75">
      <c r="A101" s="1"/>
      <c r="B101" s="20"/>
      <c r="C101" s="19" t="s">
        <v>113</v>
      </c>
      <c r="D101" s="82"/>
      <c r="E101" s="29"/>
    </row>
    <row r="102" spans="1:10" ht="30.75">
      <c r="A102" s="1"/>
      <c r="B102" s="20"/>
      <c r="C102" s="19" t="s">
        <v>114</v>
      </c>
      <c r="D102" s="82"/>
      <c r="E102" s="29"/>
    </row>
    <row r="103" spans="1:10" ht="30.75">
      <c r="A103" s="1"/>
      <c r="B103" s="20"/>
      <c r="C103" s="25" t="s">
        <v>115</v>
      </c>
      <c r="D103" s="82"/>
      <c r="E103" s="29"/>
    </row>
    <row r="104" spans="1:10">
      <c r="A104" s="1"/>
      <c r="B104" s="20"/>
      <c r="C104" s="25" t="s">
        <v>116</v>
      </c>
      <c r="D104" s="82"/>
      <c r="E104" s="29"/>
    </row>
    <row r="105" spans="1:10" ht="30.75">
      <c r="A105" s="1"/>
      <c r="B105" s="20"/>
      <c r="C105" s="25" t="s">
        <v>117</v>
      </c>
      <c r="D105" s="82"/>
      <c r="E105" s="29"/>
    </row>
    <row r="106" spans="1:10" ht="47.25">
      <c r="A106" s="1"/>
      <c r="B106" s="26" t="s">
        <v>54</v>
      </c>
      <c r="C106" s="19" t="s">
        <v>118</v>
      </c>
      <c r="D106" s="82"/>
      <c r="E106" s="29"/>
    </row>
    <row r="107" spans="1:10" ht="45.75">
      <c r="A107" s="1"/>
      <c r="B107" s="18" t="s">
        <v>55</v>
      </c>
      <c r="C107" s="19" t="s">
        <v>119</v>
      </c>
      <c r="D107" s="82"/>
      <c r="E107" s="29"/>
    </row>
    <row r="108" spans="1:10" ht="30.75">
      <c r="A108" s="1"/>
      <c r="B108" s="20"/>
      <c r="C108" s="19" t="s">
        <v>148</v>
      </c>
      <c r="D108" s="82"/>
      <c r="E108" s="29"/>
    </row>
    <row r="109" spans="1:10" ht="31.5" thickBot="1">
      <c r="A109" s="1"/>
      <c r="B109" s="27"/>
      <c r="C109" s="28" t="s">
        <v>120</v>
      </c>
      <c r="D109" s="83"/>
      <c r="E109" s="30"/>
    </row>
    <row r="110" spans="1:10" s="11" customFormat="1" ht="29.25" customHeight="1" thickBot="1">
      <c r="A110" s="1"/>
      <c r="B110" s="8"/>
      <c r="C110" s="1"/>
      <c r="D110" s="5"/>
      <c r="E110" s="46"/>
      <c r="F110" s="1"/>
    </row>
    <row r="111" spans="1:10" s="6" customFormat="1" ht="32.25" thickBot="1">
      <c r="A111" s="5"/>
      <c r="B111" s="58" t="s">
        <v>137</v>
      </c>
      <c r="C111" s="54" t="s">
        <v>2</v>
      </c>
      <c r="D111" s="59" t="s">
        <v>150</v>
      </c>
      <c r="E111" s="55" t="s">
        <v>0</v>
      </c>
      <c r="F111" s="5"/>
      <c r="H111" s="4" t="s">
        <v>71</v>
      </c>
      <c r="I111" s="4">
        <f>COUNTIF(D112:D120,"y")</f>
        <v>0</v>
      </c>
      <c r="J111" s="4">
        <f>+I111*2</f>
        <v>0</v>
      </c>
    </row>
    <row r="112" spans="1:10" ht="31.5">
      <c r="A112" s="1"/>
      <c r="B112" s="20" t="s">
        <v>56</v>
      </c>
      <c r="C112" s="24" t="s">
        <v>121</v>
      </c>
      <c r="D112" s="86"/>
      <c r="E112" s="47"/>
      <c r="H112" s="4" t="s">
        <v>72</v>
      </c>
      <c r="I112" s="4">
        <f>COUNTIF(D112:D120,"n")</f>
        <v>0</v>
      </c>
      <c r="J112" s="4">
        <f>+I112*0</f>
        <v>0</v>
      </c>
    </row>
    <row r="113" spans="1:11" ht="30.75">
      <c r="A113" s="1"/>
      <c r="B113" s="20"/>
      <c r="C113" s="19" t="s">
        <v>122</v>
      </c>
      <c r="D113" s="82"/>
      <c r="E113" s="29"/>
      <c r="H113" s="4" t="s">
        <v>138</v>
      </c>
      <c r="I113" s="4">
        <f>COUNTIF(D112:D120,"NA")</f>
        <v>0</v>
      </c>
      <c r="K113" s="4">
        <f>(I113)*2</f>
        <v>0</v>
      </c>
    </row>
    <row r="114" spans="1:11">
      <c r="A114" s="1"/>
      <c r="B114" s="42"/>
      <c r="C114" s="19" t="s">
        <v>123</v>
      </c>
      <c r="D114" s="82"/>
      <c r="E114" s="29"/>
    </row>
    <row r="115" spans="1:11" ht="45.75">
      <c r="A115" s="1"/>
      <c r="B115" s="42"/>
      <c r="C115" s="19" t="s">
        <v>124</v>
      </c>
      <c r="D115" s="82"/>
      <c r="E115" s="29"/>
      <c r="H115" s="4" t="s">
        <v>65</v>
      </c>
      <c r="J115" s="4" t="s">
        <v>65</v>
      </c>
    </row>
    <row r="116" spans="1:11" ht="30.75">
      <c r="A116" s="1"/>
      <c r="B116" s="42"/>
      <c r="C116" s="21" t="s">
        <v>126</v>
      </c>
      <c r="D116" s="82"/>
      <c r="E116" s="29"/>
    </row>
    <row r="117" spans="1:11" ht="30.75">
      <c r="A117" s="1"/>
      <c r="B117" s="35"/>
      <c r="C117" s="34" t="s">
        <v>125</v>
      </c>
      <c r="D117" s="82"/>
      <c r="E117" s="29"/>
    </row>
    <row r="118" spans="1:11" ht="30.75">
      <c r="A118" s="1"/>
      <c r="B118" s="26" t="s">
        <v>57</v>
      </c>
      <c r="C118" s="19" t="s">
        <v>127</v>
      </c>
      <c r="D118" s="82"/>
      <c r="E118" s="29"/>
    </row>
    <row r="119" spans="1:11" ht="30.75">
      <c r="A119" s="1"/>
      <c r="B119" s="18" t="s">
        <v>58</v>
      </c>
      <c r="C119" s="19" t="s">
        <v>128</v>
      </c>
      <c r="D119" s="82"/>
      <c r="E119" s="29"/>
    </row>
    <row r="120" spans="1:11" ht="46.5" customHeight="1" thickBot="1">
      <c r="A120" s="1"/>
      <c r="B120" s="27"/>
      <c r="C120" s="28" t="s">
        <v>129</v>
      </c>
      <c r="D120" s="83"/>
      <c r="E120" s="30"/>
    </row>
    <row r="121" spans="1:11" s="11" customFormat="1" ht="29.25" customHeight="1" thickBot="1">
      <c r="A121" s="1"/>
      <c r="B121" s="8"/>
      <c r="C121" s="1"/>
      <c r="D121" s="5"/>
      <c r="E121" s="46"/>
      <c r="F121" s="1"/>
      <c r="H121" s="4"/>
      <c r="I121" s="4"/>
      <c r="J121" s="4"/>
    </row>
    <row r="122" spans="1:11" s="6" customFormat="1" ht="32.25" thickBot="1">
      <c r="A122" s="5"/>
      <c r="B122" s="58" t="s">
        <v>59</v>
      </c>
      <c r="C122" s="54" t="s">
        <v>2</v>
      </c>
      <c r="D122" s="59" t="s">
        <v>150</v>
      </c>
      <c r="E122" s="55" t="s">
        <v>0</v>
      </c>
      <c r="F122" s="5"/>
      <c r="H122" s="4" t="s">
        <v>71</v>
      </c>
      <c r="I122" s="4">
        <f>COUNTIF(D123:D124,"y")</f>
        <v>0</v>
      </c>
      <c r="J122" s="4">
        <f>+I122*2</f>
        <v>0</v>
      </c>
    </row>
    <row r="123" spans="1:11" ht="33" customHeight="1">
      <c r="A123" s="1"/>
      <c r="B123" s="20" t="s">
        <v>60</v>
      </c>
      <c r="C123" s="24" t="s">
        <v>130</v>
      </c>
      <c r="D123" s="86"/>
      <c r="E123" s="57"/>
      <c r="H123" s="4" t="s">
        <v>72</v>
      </c>
      <c r="I123" s="4">
        <f>COUNTIF(D123:D1324,"n")</f>
        <v>0</v>
      </c>
      <c r="J123" s="4">
        <f>+I123*0</f>
        <v>0</v>
      </c>
    </row>
    <row r="124" spans="1:11" ht="31.5" thickBot="1">
      <c r="A124" s="1"/>
      <c r="B124" s="27"/>
      <c r="C124" s="28" t="s">
        <v>131</v>
      </c>
      <c r="D124" s="83"/>
      <c r="E124" s="17"/>
      <c r="H124" s="4" t="s">
        <v>138</v>
      </c>
      <c r="I124" s="4">
        <v>0</v>
      </c>
      <c r="K124" s="4">
        <f>(I124)*2</f>
        <v>0</v>
      </c>
    </row>
    <row r="125" spans="1:11" s="11" customFormat="1" ht="29.25" customHeight="1" thickBot="1">
      <c r="A125" s="1"/>
      <c r="B125" s="8"/>
      <c r="C125" s="1"/>
      <c r="D125" s="5"/>
      <c r="E125" s="46"/>
      <c r="F125" s="1"/>
      <c r="H125" s="6" t="s">
        <v>65</v>
      </c>
      <c r="I125" s="4"/>
      <c r="J125" s="4" t="s">
        <v>65</v>
      </c>
    </row>
    <row r="126" spans="1:11" s="6" customFormat="1" ht="32.25" thickBot="1">
      <c r="A126" s="5"/>
      <c r="B126" s="58" t="s">
        <v>61</v>
      </c>
      <c r="C126" s="54" t="s">
        <v>2</v>
      </c>
      <c r="D126" s="59" t="s">
        <v>150</v>
      </c>
      <c r="E126" s="55" t="s">
        <v>0</v>
      </c>
      <c r="F126" s="5"/>
      <c r="H126" s="4" t="s">
        <v>71</v>
      </c>
      <c r="I126" s="4">
        <f>COUNTIF(D127:D131,"y")</f>
        <v>0</v>
      </c>
      <c r="J126" s="4">
        <f>+I126*2</f>
        <v>0</v>
      </c>
    </row>
    <row r="127" spans="1:11" ht="45.75">
      <c r="A127" s="1"/>
      <c r="B127" s="20" t="s">
        <v>62</v>
      </c>
      <c r="C127" s="56" t="s">
        <v>132</v>
      </c>
      <c r="D127" s="86"/>
      <c r="E127" s="57"/>
      <c r="H127" s="4" t="s">
        <v>72</v>
      </c>
      <c r="I127" s="4">
        <f>COUNTIF(D127:D131,"n")</f>
        <v>0</v>
      </c>
      <c r="J127" s="4">
        <f>+I127*0</f>
        <v>0</v>
      </c>
    </row>
    <row r="128" spans="1:11" ht="30.75">
      <c r="A128" s="1"/>
      <c r="B128" s="20"/>
      <c r="C128" s="43" t="s">
        <v>133</v>
      </c>
      <c r="D128" s="87"/>
      <c r="E128" s="15"/>
      <c r="H128" s="4" t="s">
        <v>138</v>
      </c>
      <c r="I128" s="4">
        <v>0</v>
      </c>
      <c r="K128" s="4">
        <f>(I128)*2</f>
        <v>0</v>
      </c>
    </row>
    <row r="129" spans="1:12" ht="63">
      <c r="A129" s="1"/>
      <c r="B129" s="18" t="s">
        <v>63</v>
      </c>
      <c r="C129" s="25" t="s">
        <v>134</v>
      </c>
      <c r="D129" s="82"/>
      <c r="E129" s="15"/>
      <c r="K129" s="4">
        <f>K113+K124+K128</f>
        <v>0</v>
      </c>
    </row>
    <row r="130" spans="1:12" ht="30.75">
      <c r="A130" s="1"/>
      <c r="B130" s="44"/>
      <c r="C130" s="25" t="s">
        <v>135</v>
      </c>
      <c r="D130" s="82"/>
      <c r="E130" s="15"/>
    </row>
    <row r="131" spans="1:12" ht="63.75" thickBot="1">
      <c r="A131" s="1"/>
      <c r="B131" s="27" t="s">
        <v>64</v>
      </c>
      <c r="C131" s="28" t="s">
        <v>136</v>
      </c>
      <c r="D131" s="83"/>
      <c r="E131" s="16"/>
      <c r="H131" s="4" t="s">
        <v>65</v>
      </c>
      <c r="J131" s="4" t="s">
        <v>65</v>
      </c>
    </row>
    <row r="132" spans="1:12" s="11" customFormat="1" ht="12" hidden="1" customHeight="1" thickBot="1">
      <c r="A132" s="1"/>
      <c r="B132" s="8"/>
      <c r="C132" s="1"/>
      <c r="D132" s="5"/>
      <c r="E132" s="45"/>
      <c r="F132" s="1"/>
    </row>
    <row r="133" spans="1:12" ht="32.25" customHeight="1">
      <c r="B133" s="8"/>
      <c r="C133" s="1"/>
      <c r="D133" s="4" t="s">
        <v>65</v>
      </c>
      <c r="E133" s="1"/>
      <c r="K133" s="93" t="s">
        <v>139</v>
      </c>
      <c r="L133" s="111">
        <f>146-K129</f>
        <v>146</v>
      </c>
    </row>
    <row r="134" spans="1:12" ht="32.25" customHeight="1" thickBot="1">
      <c r="A134" s="1"/>
      <c r="B134" s="8"/>
      <c r="C134" s="8"/>
      <c r="D134" s="49"/>
      <c r="E134" s="50"/>
    </row>
    <row r="135" spans="1:12" ht="32.25" customHeight="1">
      <c r="B135" s="10"/>
      <c r="E135" s="112" t="s">
        <v>151</v>
      </c>
      <c r="K135" s="93" t="s">
        <v>69</v>
      </c>
      <c r="L135" s="92">
        <f>SUM(J44:J131)</f>
        <v>0</v>
      </c>
    </row>
    <row r="136" spans="1:12" ht="15" customHeight="1">
      <c r="B136" s="10"/>
      <c r="E136" s="113" t="s">
        <v>160</v>
      </c>
    </row>
    <row r="137" spans="1:12" ht="30" customHeight="1">
      <c r="B137" s="10"/>
      <c r="E137" s="114" t="s">
        <v>159</v>
      </c>
      <c r="K137" s="93" t="s">
        <v>158</v>
      </c>
      <c r="L137" s="94">
        <f>L135/L133</f>
        <v>0</v>
      </c>
    </row>
    <row r="138" spans="1:12">
      <c r="B138" s="10"/>
      <c r="E138" s="114" t="s">
        <v>152</v>
      </c>
    </row>
    <row r="139" spans="1:12">
      <c r="B139" s="10"/>
      <c r="E139" s="114" t="s">
        <v>153</v>
      </c>
    </row>
    <row r="140" spans="1:12">
      <c r="B140" s="10"/>
      <c r="E140" s="114" t="s">
        <v>161</v>
      </c>
    </row>
    <row r="141" spans="1:12">
      <c r="B141" s="10"/>
      <c r="E141" s="114" t="s">
        <v>162</v>
      </c>
    </row>
    <row r="142" spans="1:12" ht="16.5" thickBot="1">
      <c r="B142" s="10"/>
      <c r="E142" s="115" t="s">
        <v>163</v>
      </c>
    </row>
    <row r="143" spans="1:12">
      <c r="B143" s="10"/>
    </row>
    <row r="144" spans="1:1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8">
      <c r="B161" s="10"/>
    </row>
    <row r="162" spans="2:8">
      <c r="B162" s="10"/>
    </row>
    <row r="163" spans="2:8">
      <c r="B163" s="10"/>
    </row>
    <row r="164" spans="2:8">
      <c r="B164" s="10"/>
      <c r="H164" s="10"/>
    </row>
    <row r="165" spans="2:8">
      <c r="B165" s="10"/>
    </row>
    <row r="166" spans="2:8">
      <c r="B166" s="10"/>
    </row>
    <row r="167" spans="2:8">
      <c r="B167" s="10"/>
    </row>
    <row r="168" spans="2:8">
      <c r="B168" s="10"/>
    </row>
    <row r="169" spans="2:8">
      <c r="B169" s="10"/>
    </row>
    <row r="170" spans="2:8">
      <c r="B170" s="10"/>
    </row>
    <row r="171" spans="2:8">
      <c r="B171" s="10"/>
    </row>
    <row r="172" spans="2:8">
      <c r="B172" s="10"/>
    </row>
    <row r="173" spans="2:8">
      <c r="B173" s="10"/>
    </row>
    <row r="174" spans="2:8">
      <c r="B174" s="10"/>
    </row>
    <row r="175" spans="2:8">
      <c r="B175" s="10"/>
    </row>
    <row r="176" spans="2:8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</sheetData>
  <sheetProtection sheet="1" objects="1" scenarios="1" selectLockedCells="1"/>
  <mergeCells count="5">
    <mergeCell ref="B39:E39"/>
    <mergeCell ref="B2:E2"/>
    <mergeCell ref="B4:E4"/>
    <mergeCell ref="B5:E5"/>
    <mergeCell ref="B6:E6"/>
  </mergeCells>
  <phoneticPr fontId="0" type="noConversion"/>
  <dataValidations count="2">
    <dataValidation type="list" allowBlank="1" showInputMessage="1" showErrorMessage="1" sqref="D44:D56 D127 D23:D24 D59:D61 D27:D29 D89:D109 D74:D86 D64:D70 D124">
      <formula1>$G$41:$G$42</formula1>
    </dataValidation>
    <dataValidation type="list" allowBlank="1" showInputMessage="1" showErrorMessage="1" sqref="D112:D120 D128:D131 D123">
      <formula1>$G$41:$G$43</formula1>
    </dataValidation>
  </dataValidations>
  <pageMargins left="0.75" right="0.75" top="1" bottom="1" header="0.5" footer="0.5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Scoring</vt:lpstr>
      <vt:lpstr>HUB Supplier Facility</vt:lpstr>
    </vt:vector>
  </TitlesOfParts>
  <Company>Intel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 User</dc:creator>
  <cp:lastModifiedBy>tmason</cp:lastModifiedBy>
  <cp:lastPrinted>2007-05-22T14:19:34Z</cp:lastPrinted>
  <dcterms:created xsi:type="dcterms:W3CDTF">1999-04-29T23:31:32Z</dcterms:created>
  <dcterms:modified xsi:type="dcterms:W3CDTF">2013-07-08T17:32:16Z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-375442354</vt:i4>
  </property>
  <property fmtid="{D5CDD505-2E9C-101B-9397-08002B2CF9AE}" pid="3" name="_NewReviewCycle">
    <vt:lpwstr/>
  </property>
  <property fmtid="{D5CDD505-2E9C-101B-9397-08002B2CF9AE}" pid="4" name="_EmailSubject">
    <vt:lpwstr>Updated HUB Security form:</vt:lpwstr>
  </property>
  <property fmtid="{D5CDD505-2E9C-101B-9397-08002B2CF9AE}" pid="5" name="_AuthorEmail">
    <vt:lpwstr>sjohnston@micron.com</vt:lpwstr>
  </property>
  <property fmtid="{D5CDD505-2E9C-101B-9397-08002B2CF9AE}" pid="6" name="_AuthorEmailDisplayName">
    <vt:lpwstr>sjohnston</vt:lpwstr>
  </property>
  <property fmtid="{D5CDD505-2E9C-101B-9397-08002B2CF9AE}" pid="7" name="_PreviousAdHocReviewCycleID">
    <vt:i4>123894618</vt:i4>
  </property>
  <property fmtid="{D5CDD505-2E9C-101B-9397-08002B2CF9AE}" pid="8" name="_ReviewingToolsShownOnce">
    <vt:lpwstr/>
  </property>
</Properties>
</file>